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2A/Desktop/Chile Spike United 2020/"/>
    </mc:Choice>
  </mc:AlternateContent>
  <xr:revisionPtr revIDLastSave="0" documentId="8_{557FF59E-EEF5-8243-9B2E-4433F95E8B56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Pools" sheetId="1" r:id="rId1"/>
    <sheet name="Div I Pool A" sheetId="145" r:id="rId2"/>
    <sheet name="Div I Pool B" sheetId="146" r:id="rId3"/>
    <sheet name="Div I Pool C" sheetId="147" r:id="rId4"/>
    <sheet name="Div I Pool D" sheetId="148" r:id="rId5"/>
    <sheet name="Div I Gold &amp; Silver Bracket" sheetId="150" r:id="rId6"/>
    <sheet name="Div I Bronze Bracket" sheetId="151" r:id="rId7"/>
    <sheet name="Div II Pool A" sheetId="130" r:id="rId8"/>
    <sheet name="Div II Pool B" sheetId="131" r:id="rId9"/>
    <sheet name="Div II Pool C" sheetId="142" r:id="rId10"/>
    <sheet name="Div II Pool D" sheetId="246" r:id="rId11"/>
    <sheet name="Div II Gold &amp; Silver Bracket" sheetId="143" r:id="rId12"/>
    <sheet name="Div II Bronze Bracket" sheetId="144" r:id="rId13"/>
    <sheet name="Div III Pool A" sheetId="237" r:id="rId14"/>
    <sheet name="Div III Pool B" sheetId="238" r:id="rId15"/>
    <sheet name="Div III Pool C" sheetId="239" r:id="rId16"/>
    <sheet name="Div III Pool D" sheetId="240" r:id="rId17"/>
    <sheet name="Div III Pool E" sheetId="241" r:id="rId18"/>
    <sheet name="Div III Gold &amp; Silver Brkt" sheetId="242" r:id="rId19"/>
    <sheet name="Div III Bronze Bracket" sheetId="243" r:id="rId20"/>
    <sheet name="Div IV Pool A" sheetId="158" r:id="rId21"/>
    <sheet name="Div IV Pool B" sheetId="159" r:id="rId22"/>
    <sheet name="Div IV Pool C" sheetId="160" r:id="rId23"/>
    <sheet name="Div IV Pool D" sheetId="188" r:id="rId24"/>
    <sheet name="Div IV Pool E" sheetId="205" r:id="rId25"/>
    <sheet name="Div IV Pool F" sheetId="206" r:id="rId26"/>
    <sheet name="Div IV Pool G" sheetId="209" r:id="rId27"/>
    <sheet name="Div IV Pool H" sheetId="210" r:id="rId28"/>
    <sheet name="Div IV Pool I" sheetId="247" r:id="rId29"/>
    <sheet name="Div IV Gold &amp; Silver Brkt" sheetId="161" r:id="rId30"/>
    <sheet name="Div IV Bronze Bracket" sheetId="162" r:id="rId31"/>
    <sheet name="Div V Pool A" sheetId="198" r:id="rId32"/>
    <sheet name="Div V Pool B" sheetId="199" r:id="rId33"/>
    <sheet name="Div V Pool C" sheetId="208" r:id="rId34"/>
    <sheet name="Div V Pool D" sheetId="211" r:id="rId35"/>
    <sheet name="Div V Gold &amp; Silver Bracket" sheetId="194" r:id="rId36"/>
    <sheet name="Div V Bronze Bracket" sheetId="195" r:id="rId37"/>
    <sheet name="Div VI Pool A" sheetId="244" r:id="rId38"/>
    <sheet name="Div VI Gold Bracket" sheetId="245" r:id="rId3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99" l="1"/>
  <c r="A16" i="146"/>
  <c r="A13" i="146"/>
  <c r="D23" i="194" l="1"/>
  <c r="D41" i="194" s="1"/>
  <c r="F66" i="162"/>
  <c r="F60" i="162" s="1"/>
  <c r="G63" i="162" s="1"/>
  <c r="E63" i="162" s="1"/>
  <c r="D56" i="162" s="1"/>
  <c r="F46" i="162"/>
  <c r="F52" i="162" s="1"/>
  <c r="G49" i="162" s="1"/>
  <c r="E49" i="162" s="1"/>
  <c r="H56" i="162" s="1"/>
  <c r="F26" i="162"/>
  <c r="F39" i="162" s="1"/>
  <c r="G23" i="162" s="1"/>
  <c r="E23" i="162" s="1"/>
  <c r="D18" i="162" s="1"/>
  <c r="F20" i="162"/>
  <c r="F33" i="162"/>
  <c r="F13" i="162" s="1"/>
  <c r="H36" i="162" s="1"/>
  <c r="H18" i="162" s="1"/>
  <c r="I28" i="162" s="1"/>
  <c r="J41" i="162" s="1"/>
  <c r="A4" i="162"/>
  <c r="A2" i="162"/>
  <c r="A1" i="162"/>
  <c r="A4" i="161"/>
  <c r="A2" i="161"/>
  <c r="A1" i="161"/>
  <c r="F52" i="161"/>
  <c r="F66" i="161" s="1"/>
  <c r="E49" i="161" s="1"/>
  <c r="E63" i="161" s="1"/>
  <c r="D56" i="161" s="1"/>
  <c r="F46" i="161"/>
  <c r="F60" i="161"/>
  <c r="G49" i="161"/>
  <c r="G63" i="161"/>
  <c r="H56" i="161" s="1"/>
  <c r="F26" i="161"/>
  <c r="F39" i="161"/>
  <c r="G23" i="161"/>
  <c r="E23" i="161" s="1"/>
  <c r="D18" i="161" s="1"/>
  <c r="F20" i="161"/>
  <c r="F33" i="161"/>
  <c r="F13" i="161"/>
  <c r="H36" i="161"/>
  <c r="H18" i="161" s="1"/>
  <c r="I28" i="161" s="1"/>
  <c r="J41" i="161" s="1"/>
  <c r="D41" i="144"/>
  <c r="E37" i="144" s="1"/>
  <c r="F28" i="144" s="1"/>
  <c r="D15" i="144"/>
  <c r="D23" i="144"/>
  <c r="D33" i="144" s="1"/>
  <c r="D41" i="143"/>
  <c r="D33" i="143" s="1"/>
  <c r="E37" i="143" s="1"/>
  <c r="D15" i="143"/>
  <c r="D23" i="143" s="1"/>
  <c r="E19" i="143" s="1"/>
  <c r="C19" i="143" s="1"/>
  <c r="C37" i="143" s="1"/>
  <c r="F28" i="143" s="1"/>
  <c r="B28" i="143" s="1"/>
  <c r="D41" i="151"/>
  <c r="E37" i="151"/>
  <c r="F28" i="151" s="1"/>
  <c r="D15" i="151"/>
  <c r="D23" i="151"/>
  <c r="E19" i="151" s="1"/>
  <c r="C19" i="151" s="1"/>
  <c r="C37" i="151" s="1"/>
  <c r="B28" i="151" s="1"/>
  <c r="D41" i="150"/>
  <c r="D33" i="150" s="1"/>
  <c r="E37" i="150" s="1"/>
  <c r="D15" i="150"/>
  <c r="D23" i="150"/>
  <c r="E19" i="150" s="1"/>
  <c r="C19" i="150" s="1"/>
  <c r="C37" i="150" s="1"/>
  <c r="F28" i="150" s="1"/>
  <c r="B28" i="150" s="1"/>
  <c r="E19" i="144"/>
  <c r="C19" i="144" s="1"/>
  <c r="C37" i="144" s="1"/>
  <c r="B28" i="144" s="1"/>
  <c r="D33" i="151"/>
  <c r="A22" i="247"/>
  <c r="F40" i="247"/>
  <c r="A19" i="247"/>
  <c r="A30" i="247"/>
  <c r="A16" i="247"/>
  <c r="F39" i="247"/>
  <c r="A13" i="247"/>
  <c r="A28" i="247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J31" i="247" s="1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B16" i="247"/>
  <c r="I29" i="247" s="1"/>
  <c r="A2" i="247"/>
  <c r="A1" i="247"/>
  <c r="A22" i="246"/>
  <c r="A19" i="246"/>
  <c r="A30" i="246" s="1"/>
  <c r="A16" i="246"/>
  <c r="F39" i="246"/>
  <c r="A13" i="246"/>
  <c r="A28" i="246" s="1"/>
  <c r="B5" i="246"/>
  <c r="B4" i="246"/>
  <c r="B3" i="246"/>
  <c r="H32" i="246"/>
  <c r="F32" i="246"/>
  <c r="D32" i="246"/>
  <c r="B32" i="246"/>
  <c r="J28" i="246"/>
  <c r="I28" i="246"/>
  <c r="G24" i="246"/>
  <c r="F24" i="246"/>
  <c r="E24" i="246"/>
  <c r="D24" i="246"/>
  <c r="C24" i="246"/>
  <c r="B24" i="246"/>
  <c r="I31" i="246"/>
  <c r="E21" i="246"/>
  <c r="D21" i="246"/>
  <c r="C21" i="246"/>
  <c r="B21" i="246"/>
  <c r="J30" i="246"/>
  <c r="C18" i="246"/>
  <c r="B18" i="246"/>
  <c r="J29" i="246"/>
  <c r="I29" i="246"/>
  <c r="A2" i="246"/>
  <c r="A1" i="246"/>
  <c r="A4" i="245"/>
  <c r="A2" i="245"/>
  <c r="A1" i="245"/>
  <c r="C18" i="245"/>
  <c r="C32" i="245"/>
  <c r="A22" i="159"/>
  <c r="D36" i="159"/>
  <c r="A19" i="159"/>
  <c r="F12" i="159"/>
  <c r="A16" i="159"/>
  <c r="F39" i="159"/>
  <c r="A13" i="159"/>
  <c r="F36" i="159"/>
  <c r="B4" i="159"/>
  <c r="B3" i="159"/>
  <c r="H32" i="159"/>
  <c r="F32" i="159"/>
  <c r="D32" i="159"/>
  <c r="B32" i="159"/>
  <c r="J28" i="159"/>
  <c r="I28" i="159"/>
  <c r="G24" i="159"/>
  <c r="F24" i="159"/>
  <c r="E24" i="159"/>
  <c r="D24" i="159"/>
  <c r="C24" i="159"/>
  <c r="I31" i="159"/>
  <c r="E21" i="159"/>
  <c r="D21" i="159"/>
  <c r="C21" i="159"/>
  <c r="B21" i="159"/>
  <c r="J30" i="159"/>
  <c r="I30" i="159"/>
  <c r="I29" i="159"/>
  <c r="B5" i="159"/>
  <c r="A2" i="159"/>
  <c r="A1" i="159"/>
  <c r="A22" i="158"/>
  <c r="H12" i="158"/>
  <c r="A19" i="158"/>
  <c r="F12" i="158"/>
  <c r="A16" i="158"/>
  <c r="F39" i="158"/>
  <c r="A13" i="158"/>
  <c r="A28" i="158"/>
  <c r="B4" i="158"/>
  <c r="B3" i="158"/>
  <c r="H32" i="158"/>
  <c r="F32" i="158"/>
  <c r="D32" i="158"/>
  <c r="B32" i="158"/>
  <c r="J28" i="158"/>
  <c r="I28" i="158"/>
  <c r="G24" i="158"/>
  <c r="F24" i="158"/>
  <c r="E24" i="158"/>
  <c r="D24" i="158"/>
  <c r="C24" i="158"/>
  <c r="B24" i="158"/>
  <c r="J31" i="158"/>
  <c r="E21" i="158"/>
  <c r="D21" i="158"/>
  <c r="C21" i="158"/>
  <c r="B21" i="158"/>
  <c r="J30" i="158"/>
  <c r="I30" i="158"/>
  <c r="C18" i="158"/>
  <c r="B18" i="158"/>
  <c r="C17" i="158"/>
  <c r="B17" i="158"/>
  <c r="C16" i="158"/>
  <c r="B16" i="158"/>
  <c r="I29" i="158"/>
  <c r="I32" i="158" s="1"/>
  <c r="B5" i="158"/>
  <c r="A2" i="158"/>
  <c r="A1" i="158"/>
  <c r="B3" i="146"/>
  <c r="A22" i="244"/>
  <c r="A31" i="244" s="1"/>
  <c r="A19" i="244"/>
  <c r="F12" i="244" s="1"/>
  <c r="A16" i="244"/>
  <c r="A29" i="244" s="1"/>
  <c r="A13" i="244"/>
  <c r="B40" i="244" s="1"/>
  <c r="B5" i="244"/>
  <c r="B4" i="244"/>
  <c r="B3" i="244"/>
  <c r="H32" i="244"/>
  <c r="D32" i="244"/>
  <c r="B32" i="244"/>
  <c r="J29" i="244"/>
  <c r="J28" i="244"/>
  <c r="I28" i="244"/>
  <c r="G24" i="244"/>
  <c r="F24" i="244"/>
  <c r="E24" i="244"/>
  <c r="D24" i="244"/>
  <c r="C24" i="244"/>
  <c r="B24" i="244"/>
  <c r="J31" i="244"/>
  <c r="I31" i="244"/>
  <c r="E21" i="244"/>
  <c r="D21" i="244"/>
  <c r="C21" i="244"/>
  <c r="B21" i="244"/>
  <c r="I30" i="244"/>
  <c r="J30" i="244"/>
  <c r="C18" i="244"/>
  <c r="B18" i="244"/>
  <c r="I29" i="244"/>
  <c r="A2" i="244"/>
  <c r="A1" i="244"/>
  <c r="F15" i="195"/>
  <c r="F27" i="195" s="1"/>
  <c r="D21" i="195" s="1"/>
  <c r="D33" i="195" s="1"/>
  <c r="A22" i="130"/>
  <c r="F40" i="130" s="1"/>
  <c r="A19" i="130"/>
  <c r="A30" i="130" s="1"/>
  <c r="A16" i="130"/>
  <c r="A29" i="130" s="1"/>
  <c r="A13" i="130"/>
  <c r="B4" i="130"/>
  <c r="B3" i="130"/>
  <c r="H32" i="130"/>
  <c r="F32" i="130"/>
  <c r="D32" i="130"/>
  <c r="B32" i="130"/>
  <c r="I29" i="130"/>
  <c r="J28" i="130"/>
  <c r="I28" i="130"/>
  <c r="G24" i="130"/>
  <c r="F24" i="130"/>
  <c r="E24" i="130"/>
  <c r="D24" i="130"/>
  <c r="C24" i="130"/>
  <c r="B24" i="130"/>
  <c r="J31" i="130"/>
  <c r="I31" i="130"/>
  <c r="E21" i="130"/>
  <c r="J30" i="130" s="1"/>
  <c r="D21" i="130"/>
  <c r="C21" i="130"/>
  <c r="B21" i="130"/>
  <c r="C18" i="130"/>
  <c r="B18" i="130"/>
  <c r="J29" i="130"/>
  <c r="B5" i="130"/>
  <c r="A2" i="130"/>
  <c r="A1" i="130"/>
  <c r="A22" i="206"/>
  <c r="A31" i="206"/>
  <c r="A19" i="206"/>
  <c r="A30" i="206"/>
  <c r="A16" i="206"/>
  <c r="D12" i="206"/>
  <c r="A13" i="206"/>
  <c r="B40" i="206"/>
  <c r="B4" i="206"/>
  <c r="B3" i="206"/>
  <c r="H32" i="206"/>
  <c r="F32" i="206"/>
  <c r="D32" i="206"/>
  <c r="B32" i="206"/>
  <c r="J28" i="206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B22" i="206"/>
  <c r="E21" i="206"/>
  <c r="D21" i="206"/>
  <c r="C21" i="206"/>
  <c r="B21" i="206"/>
  <c r="E20" i="206"/>
  <c r="D20" i="206"/>
  <c r="C20" i="206"/>
  <c r="B20" i="206"/>
  <c r="E19" i="206"/>
  <c r="D19" i="206"/>
  <c r="C19" i="206"/>
  <c r="B19" i="206"/>
  <c r="C18" i="206"/>
  <c r="B18" i="206"/>
  <c r="C17" i="206"/>
  <c r="B17" i="206"/>
  <c r="C16" i="206"/>
  <c r="B16" i="206"/>
  <c r="I29" i="206" s="1"/>
  <c r="B5" i="206"/>
  <c r="A2" i="206"/>
  <c r="A1" i="206"/>
  <c r="A4" i="195"/>
  <c r="A2" i="195"/>
  <c r="A1" i="195"/>
  <c r="E18" i="195"/>
  <c r="E24" i="195" s="1"/>
  <c r="E30" i="195"/>
  <c r="A4" i="194"/>
  <c r="A2" i="194"/>
  <c r="A1" i="194"/>
  <c r="D15" i="194"/>
  <c r="D33" i="194" s="1"/>
  <c r="E19" i="194" s="1"/>
  <c r="C19" i="194" s="1"/>
  <c r="E37" i="194" s="1"/>
  <c r="A19" i="198"/>
  <c r="D31" i="198" s="1"/>
  <c r="A16" i="198"/>
  <c r="B32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E21" i="198"/>
  <c r="D21" i="198"/>
  <c r="C21" i="198"/>
  <c r="B21" i="198"/>
  <c r="E20" i="198"/>
  <c r="D20" i="198"/>
  <c r="C20" i="198"/>
  <c r="B20" i="198"/>
  <c r="E19" i="198"/>
  <c r="D19" i="198"/>
  <c r="C19" i="198"/>
  <c r="B19" i="198"/>
  <c r="C18" i="198"/>
  <c r="B18" i="198"/>
  <c r="C17" i="198"/>
  <c r="B17" i="198"/>
  <c r="C16" i="198"/>
  <c r="J26" i="198"/>
  <c r="B16" i="198"/>
  <c r="A2" i="198"/>
  <c r="A1" i="198"/>
  <c r="A4" i="151"/>
  <c r="A2" i="151"/>
  <c r="A1" i="151"/>
  <c r="A4" i="150"/>
  <c r="A2" i="150"/>
  <c r="A1" i="150"/>
  <c r="A4" i="243"/>
  <c r="A4" i="242"/>
  <c r="A22" i="241"/>
  <c r="D36" i="241"/>
  <c r="A19" i="241"/>
  <c r="F12" i="241"/>
  <c r="A16" i="241"/>
  <c r="D12" i="241"/>
  <c r="A13" i="241"/>
  <c r="F36" i="241"/>
  <c r="B5" i="241"/>
  <c r="B4" i="241"/>
  <c r="B3" i="241"/>
  <c r="A22" i="240"/>
  <c r="F40" i="240" s="1"/>
  <c r="A19" i="240"/>
  <c r="F12" i="240" s="1"/>
  <c r="A16" i="240"/>
  <c r="A29" i="240" s="1"/>
  <c r="B38" i="240" s="1"/>
  <c r="A13" i="240"/>
  <c r="B12" i="240"/>
  <c r="B5" i="240"/>
  <c r="B4" i="240"/>
  <c r="B3" i="240"/>
  <c r="A22" i="239"/>
  <c r="A31" i="239" s="1"/>
  <c r="D39" i="239" s="1"/>
  <c r="A19" i="239"/>
  <c r="F12" i="239"/>
  <c r="A16" i="239"/>
  <c r="A29" i="239"/>
  <c r="A13" i="239"/>
  <c r="B40" i="239"/>
  <c r="B5" i="239"/>
  <c r="B4" i="239"/>
  <c r="B3" i="239"/>
  <c r="A22" i="238"/>
  <c r="F40" i="238" s="1"/>
  <c r="A19" i="238"/>
  <c r="A30" i="238" s="1"/>
  <c r="A16" i="238"/>
  <c r="A29" i="238" s="1"/>
  <c r="A13" i="238"/>
  <c r="F36" i="238" s="1"/>
  <c r="B5" i="238"/>
  <c r="B4" i="238"/>
  <c r="B3" i="238"/>
  <c r="A22" i="237"/>
  <c r="H12" i="237"/>
  <c r="A19" i="237"/>
  <c r="A30" i="237"/>
  <c r="A16" i="237"/>
  <c r="B36" i="237"/>
  <c r="A13" i="237"/>
  <c r="A28" i="237"/>
  <c r="B5" i="237"/>
  <c r="B4" i="237"/>
  <c r="B3" i="237"/>
  <c r="E26" i="243"/>
  <c r="E37" i="243" s="1"/>
  <c r="E47" i="243" s="1"/>
  <c r="G42" i="243" s="1"/>
  <c r="C42" i="243" s="1"/>
  <c r="E20" i="243"/>
  <c r="E13" i="243"/>
  <c r="E27" i="242"/>
  <c r="E38" i="242"/>
  <c r="E48" i="242" s="1"/>
  <c r="G43" i="242"/>
  <c r="C43" i="242" s="1"/>
  <c r="E21" i="242"/>
  <c r="E14" i="242" s="1"/>
  <c r="G19" i="242" s="1"/>
  <c r="H31" i="242" s="1"/>
  <c r="A2" i="243"/>
  <c r="A1" i="243"/>
  <c r="A2" i="242"/>
  <c r="A1" i="242"/>
  <c r="H32" i="241"/>
  <c r="F32" i="241"/>
  <c r="D32" i="241"/>
  <c r="B32" i="241"/>
  <c r="J28" i="241"/>
  <c r="I28" i="241"/>
  <c r="G24" i="241"/>
  <c r="F24" i="241"/>
  <c r="E24" i="241"/>
  <c r="D24" i="241"/>
  <c r="C24" i="241"/>
  <c r="B24" i="241"/>
  <c r="G23" i="241"/>
  <c r="F23" i="241"/>
  <c r="E23" i="241"/>
  <c r="D23" i="241"/>
  <c r="C23" i="241"/>
  <c r="B23" i="241"/>
  <c r="G22" i="241"/>
  <c r="F22" i="241"/>
  <c r="E22" i="241"/>
  <c r="D22" i="241"/>
  <c r="C22" i="241"/>
  <c r="B22" i="241"/>
  <c r="E21" i="241"/>
  <c r="D21" i="241"/>
  <c r="C21" i="241"/>
  <c r="B21" i="241"/>
  <c r="E20" i="241"/>
  <c r="D20" i="241"/>
  <c r="C20" i="241"/>
  <c r="B20" i="241"/>
  <c r="E19" i="241"/>
  <c r="D19" i="241"/>
  <c r="C19" i="241"/>
  <c r="B19" i="241"/>
  <c r="C18" i="241"/>
  <c r="B18" i="241"/>
  <c r="C17" i="241"/>
  <c r="B17" i="241"/>
  <c r="C16" i="241"/>
  <c r="J29" i="241" s="1"/>
  <c r="B16" i="241"/>
  <c r="A2" i="241"/>
  <c r="A1" i="241"/>
  <c r="H32" i="240"/>
  <c r="F32" i="240"/>
  <c r="D32" i="240"/>
  <c r="B32" i="240"/>
  <c r="J28" i="240"/>
  <c r="I28" i="240"/>
  <c r="G24" i="240"/>
  <c r="F24" i="240"/>
  <c r="E24" i="240"/>
  <c r="D24" i="240"/>
  <c r="C24" i="240"/>
  <c r="B24" i="240"/>
  <c r="G23" i="240"/>
  <c r="F23" i="240"/>
  <c r="E23" i="240"/>
  <c r="J31" i="240" s="1"/>
  <c r="D23" i="240"/>
  <c r="C23" i="240"/>
  <c r="B23" i="240"/>
  <c r="G22" i="240"/>
  <c r="F22" i="240"/>
  <c r="E22" i="240"/>
  <c r="D22" i="240"/>
  <c r="C22" i="240"/>
  <c r="B22" i="240"/>
  <c r="E21" i="240"/>
  <c r="D21" i="240"/>
  <c r="C21" i="240"/>
  <c r="B21" i="240"/>
  <c r="E20" i="240"/>
  <c r="D20" i="240"/>
  <c r="C20" i="240"/>
  <c r="B20" i="240"/>
  <c r="E19" i="240"/>
  <c r="D19" i="240"/>
  <c r="C19" i="240"/>
  <c r="B19" i="240"/>
  <c r="C18" i="240"/>
  <c r="B18" i="240"/>
  <c r="C17" i="240"/>
  <c r="B17" i="240"/>
  <c r="I29" i="240" s="1"/>
  <c r="C16" i="240"/>
  <c r="B16" i="240"/>
  <c r="A2" i="240"/>
  <c r="A1" i="240"/>
  <c r="H32" i="239"/>
  <c r="F32" i="239"/>
  <c r="D32" i="239"/>
  <c r="B32" i="239"/>
  <c r="J28" i="239"/>
  <c r="I28" i="239"/>
  <c r="G24" i="239"/>
  <c r="F24" i="239"/>
  <c r="E24" i="239"/>
  <c r="D24" i="239"/>
  <c r="C24" i="239"/>
  <c r="B24" i="239"/>
  <c r="G23" i="239"/>
  <c r="F23" i="239"/>
  <c r="E23" i="239"/>
  <c r="D23" i="239"/>
  <c r="C23" i="239"/>
  <c r="B23" i="239"/>
  <c r="G22" i="239"/>
  <c r="F22" i="239"/>
  <c r="E22" i="239"/>
  <c r="D22" i="239"/>
  <c r="C22" i="239"/>
  <c r="B22" i="239"/>
  <c r="E21" i="239"/>
  <c r="D21" i="239"/>
  <c r="C21" i="239"/>
  <c r="B21" i="239"/>
  <c r="E20" i="239"/>
  <c r="D20" i="239"/>
  <c r="C20" i="239"/>
  <c r="B20" i="239"/>
  <c r="E19" i="239"/>
  <c r="D19" i="239"/>
  <c r="C19" i="239"/>
  <c r="B19" i="239"/>
  <c r="C18" i="239"/>
  <c r="B18" i="239"/>
  <c r="C17" i="239"/>
  <c r="B17" i="239"/>
  <c r="C16" i="239"/>
  <c r="J29" i="239"/>
  <c r="B16" i="239"/>
  <c r="A2" i="239"/>
  <c r="A1" i="239"/>
  <c r="H32" i="238"/>
  <c r="F32" i="238"/>
  <c r="D32" i="238"/>
  <c r="B32" i="238"/>
  <c r="J29" i="238"/>
  <c r="J28" i="238"/>
  <c r="I28" i="238"/>
  <c r="G24" i="238"/>
  <c r="F24" i="238"/>
  <c r="E24" i="238"/>
  <c r="D24" i="238"/>
  <c r="C24" i="238"/>
  <c r="B24" i="238"/>
  <c r="J31" i="238"/>
  <c r="I31" i="238"/>
  <c r="E21" i="238"/>
  <c r="D21" i="238"/>
  <c r="C21" i="238"/>
  <c r="B21" i="238"/>
  <c r="J30" i="238"/>
  <c r="I30" i="238"/>
  <c r="C18" i="238"/>
  <c r="B18" i="238"/>
  <c r="I29" i="238"/>
  <c r="A2" i="238"/>
  <c r="A1" i="238"/>
  <c r="H32" i="237"/>
  <c r="F32" i="237"/>
  <c r="D32" i="237"/>
  <c r="B32" i="237"/>
  <c r="J28" i="237"/>
  <c r="I28" i="237"/>
  <c r="G24" i="237"/>
  <c r="F24" i="237"/>
  <c r="E24" i="237"/>
  <c r="D24" i="237"/>
  <c r="C24" i="237"/>
  <c r="B24" i="237"/>
  <c r="J31" i="237"/>
  <c r="E21" i="237"/>
  <c r="D21" i="237"/>
  <c r="C21" i="237"/>
  <c r="B21" i="237"/>
  <c r="I30" i="237"/>
  <c r="J30" i="237"/>
  <c r="C18" i="237"/>
  <c r="B18" i="237"/>
  <c r="I29" i="237" s="1"/>
  <c r="J29" i="237"/>
  <c r="A2" i="237"/>
  <c r="A1" i="237"/>
  <c r="A22" i="145"/>
  <c r="A31" i="145"/>
  <c r="A19" i="145"/>
  <c r="F12" i="145"/>
  <c r="A16" i="145"/>
  <c r="D12" i="145"/>
  <c r="A13" i="145"/>
  <c r="B40" i="145"/>
  <c r="B4" i="145"/>
  <c r="B3" i="145"/>
  <c r="H32" i="145"/>
  <c r="F32" i="145"/>
  <c r="D32" i="145"/>
  <c r="B32" i="145"/>
  <c r="J28" i="145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B22" i="145"/>
  <c r="E21" i="145"/>
  <c r="D21" i="145"/>
  <c r="C21" i="145"/>
  <c r="B21" i="145"/>
  <c r="E20" i="145"/>
  <c r="D20" i="145"/>
  <c r="C20" i="145"/>
  <c r="B20" i="145"/>
  <c r="E19" i="145"/>
  <c r="D19" i="145"/>
  <c r="C19" i="145"/>
  <c r="B19" i="145"/>
  <c r="C18" i="145"/>
  <c r="B18" i="145"/>
  <c r="C17" i="145"/>
  <c r="B17" i="145"/>
  <c r="C16" i="145"/>
  <c r="B16" i="145"/>
  <c r="B5" i="145"/>
  <c r="A2" i="145"/>
  <c r="A1" i="145"/>
  <c r="A22" i="146"/>
  <c r="A31" i="146" s="1"/>
  <c r="A19" i="146"/>
  <c r="F12" i="146" s="1"/>
  <c r="F35" i="146"/>
  <c r="B4" i="146"/>
  <c r="H32" i="146"/>
  <c r="F32" i="146"/>
  <c r="D32" i="146"/>
  <c r="B32" i="146"/>
  <c r="I29" i="146"/>
  <c r="J28" i="146"/>
  <c r="I28" i="146"/>
  <c r="G24" i="146"/>
  <c r="F24" i="146"/>
  <c r="E24" i="146"/>
  <c r="D24" i="146"/>
  <c r="C24" i="146"/>
  <c r="B24" i="146"/>
  <c r="J31" i="146"/>
  <c r="E21" i="146"/>
  <c r="D21" i="146"/>
  <c r="C21" i="146"/>
  <c r="B21" i="146"/>
  <c r="J30" i="146"/>
  <c r="I30" i="146"/>
  <c r="C18" i="146"/>
  <c r="B18" i="146"/>
  <c r="B5" i="146"/>
  <c r="A2" i="146"/>
  <c r="A1" i="146"/>
  <c r="A4" i="144"/>
  <c r="A2" i="144"/>
  <c r="A1" i="144"/>
  <c r="A4" i="143"/>
  <c r="A2" i="143"/>
  <c r="A1" i="143"/>
  <c r="A22" i="211"/>
  <c r="A31" i="211"/>
  <c r="A19" i="211"/>
  <c r="F12" i="211"/>
  <c r="A16" i="211"/>
  <c r="D12" i="211"/>
  <c r="A13" i="211"/>
  <c r="F36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I31" i="211"/>
  <c r="E21" i="211"/>
  <c r="D21" i="211"/>
  <c r="C21" i="211"/>
  <c r="B21" i="211"/>
  <c r="J30" i="211"/>
  <c r="I30" i="211"/>
  <c r="C18" i="211"/>
  <c r="B18" i="211"/>
  <c r="I29" i="211"/>
  <c r="B5" i="211"/>
  <c r="A2" i="211"/>
  <c r="A1" i="211"/>
  <c r="A22" i="210"/>
  <c r="F40" i="210"/>
  <c r="A19" i="210"/>
  <c r="F12" i="210"/>
  <c r="A16" i="210"/>
  <c r="B36" i="210"/>
  <c r="A13" i="210"/>
  <c r="B12" i="210"/>
  <c r="B4" i="210"/>
  <c r="B3" i="210"/>
  <c r="H32" i="210"/>
  <c r="F32" i="210"/>
  <c r="D32" i="210"/>
  <c r="B32" i="210"/>
  <c r="J28" i="210"/>
  <c r="I28" i="210"/>
  <c r="G24" i="210"/>
  <c r="F24" i="210"/>
  <c r="E24" i="210"/>
  <c r="D24" i="210"/>
  <c r="C24" i="210"/>
  <c r="B24" i="210"/>
  <c r="G23" i="210"/>
  <c r="F23" i="210"/>
  <c r="E23" i="210"/>
  <c r="D23" i="210"/>
  <c r="C23" i="210"/>
  <c r="B23" i="210"/>
  <c r="G22" i="210"/>
  <c r="F22" i="210"/>
  <c r="E22" i="210"/>
  <c r="D22" i="210"/>
  <c r="C22" i="210"/>
  <c r="B22" i="210"/>
  <c r="E21" i="210"/>
  <c r="D21" i="210"/>
  <c r="C21" i="210"/>
  <c r="B21" i="210"/>
  <c r="E20" i="210"/>
  <c r="D20" i="210"/>
  <c r="C20" i="210"/>
  <c r="B20" i="210"/>
  <c r="E19" i="210"/>
  <c r="D19" i="210"/>
  <c r="C19" i="210"/>
  <c r="B19" i="210"/>
  <c r="I30" i="210" s="1"/>
  <c r="C18" i="210"/>
  <c r="B18" i="210"/>
  <c r="C17" i="210"/>
  <c r="B17" i="210"/>
  <c r="C16" i="210"/>
  <c r="B16" i="210"/>
  <c r="B5" i="210"/>
  <c r="A2" i="210"/>
  <c r="A1" i="210"/>
  <c r="A22" i="209"/>
  <c r="A31" i="209" s="1"/>
  <c r="D37" i="209" s="1"/>
  <c r="A19" i="209"/>
  <c r="F12" i="209"/>
  <c r="A16" i="209"/>
  <c r="D12" i="209"/>
  <c r="A13" i="209"/>
  <c r="A28" i="209"/>
  <c r="F38" i="209" s="1"/>
  <c r="B4" i="209"/>
  <c r="B3" i="209"/>
  <c r="H32" i="209"/>
  <c r="F32" i="209"/>
  <c r="D32" i="209"/>
  <c r="B32" i="209"/>
  <c r="J28" i="209"/>
  <c r="I28" i="209"/>
  <c r="G24" i="209"/>
  <c r="F24" i="209"/>
  <c r="E24" i="209"/>
  <c r="D24" i="209"/>
  <c r="C24" i="209"/>
  <c r="B24" i="209"/>
  <c r="G23" i="209"/>
  <c r="F23" i="209"/>
  <c r="E23" i="209"/>
  <c r="D23" i="209"/>
  <c r="C23" i="209"/>
  <c r="B23" i="209"/>
  <c r="G22" i="209"/>
  <c r="F22" i="209"/>
  <c r="E22" i="209"/>
  <c r="D22" i="209"/>
  <c r="C22" i="209"/>
  <c r="B22" i="209"/>
  <c r="E21" i="209"/>
  <c r="D21" i="209"/>
  <c r="C21" i="209"/>
  <c r="B21" i="209"/>
  <c r="E20" i="209"/>
  <c r="D20" i="209"/>
  <c r="C20" i="209"/>
  <c r="B20" i="209"/>
  <c r="E19" i="209"/>
  <c r="D19" i="209"/>
  <c r="C19" i="209"/>
  <c r="B19" i="209"/>
  <c r="C18" i="209"/>
  <c r="B18" i="209"/>
  <c r="C17" i="209"/>
  <c r="B17" i="209"/>
  <c r="I29" i="209" s="1"/>
  <c r="C16" i="209"/>
  <c r="B16" i="209"/>
  <c r="B5" i="209"/>
  <c r="A2" i="209"/>
  <c r="A1" i="209"/>
  <c r="A22" i="208"/>
  <c r="D36" i="208" s="1"/>
  <c r="A19" i="208"/>
  <c r="A16" i="208"/>
  <c r="B36" i="208"/>
  <c r="A13" i="208"/>
  <c r="B40" i="208"/>
  <c r="B4" i="208"/>
  <c r="B3" i="208"/>
  <c r="H32" i="208"/>
  <c r="F32" i="208"/>
  <c r="D32" i="208"/>
  <c r="B32" i="208"/>
  <c r="J28" i="208"/>
  <c r="I28" i="208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E22" i="208"/>
  <c r="D22" i="208"/>
  <c r="C22" i="208"/>
  <c r="B22" i="208"/>
  <c r="E21" i="208"/>
  <c r="D21" i="208"/>
  <c r="C21" i="208"/>
  <c r="B21" i="208"/>
  <c r="E20" i="208"/>
  <c r="D20" i="208"/>
  <c r="C20" i="208"/>
  <c r="B20" i="208"/>
  <c r="E19" i="208"/>
  <c r="D19" i="208"/>
  <c r="C19" i="208"/>
  <c r="B19" i="208"/>
  <c r="C18" i="208"/>
  <c r="B18" i="208"/>
  <c r="C17" i="208"/>
  <c r="J29" i="208" s="1"/>
  <c r="B17" i="208"/>
  <c r="C16" i="208"/>
  <c r="B16" i="208"/>
  <c r="B5" i="208"/>
  <c r="A2" i="208"/>
  <c r="A1" i="208"/>
  <c r="A22" i="205"/>
  <c r="H12" i="205"/>
  <c r="A19" i="205"/>
  <c r="A30" i="205"/>
  <c r="A16" i="205"/>
  <c r="D12" i="205"/>
  <c r="A13" i="205"/>
  <c r="B12" i="205"/>
  <c r="B4" i="205"/>
  <c r="B3" i="205"/>
  <c r="H32" i="205"/>
  <c r="F32" i="205"/>
  <c r="D32" i="205"/>
  <c r="B32" i="205"/>
  <c r="J28" i="205"/>
  <c r="I28" i="205"/>
  <c r="E24" i="205"/>
  <c r="D24" i="205"/>
  <c r="C24" i="205"/>
  <c r="B24" i="205"/>
  <c r="I31" i="205" s="1"/>
  <c r="J31" i="205"/>
  <c r="E21" i="205"/>
  <c r="D21" i="205"/>
  <c r="C21" i="205"/>
  <c r="B21" i="205"/>
  <c r="C18" i="205"/>
  <c r="B18" i="205"/>
  <c r="J29" i="205"/>
  <c r="I29" i="205"/>
  <c r="B5" i="205"/>
  <c r="A2" i="205"/>
  <c r="A1" i="205"/>
  <c r="B5" i="142"/>
  <c r="B5" i="131"/>
  <c r="A22" i="142"/>
  <c r="A19" i="142"/>
  <c r="A30" i="142" s="1"/>
  <c r="A16" i="142"/>
  <c r="B36" i="142" s="1"/>
  <c r="A13" i="142"/>
  <c r="B12" i="142"/>
  <c r="B4" i="142"/>
  <c r="B3" i="142"/>
  <c r="H32" i="142"/>
  <c r="F32" i="142"/>
  <c r="D32" i="142"/>
  <c r="B32" i="142"/>
  <c r="J28" i="142"/>
  <c r="I28" i="142"/>
  <c r="G24" i="142"/>
  <c r="F24" i="142"/>
  <c r="E24" i="142"/>
  <c r="D24" i="142"/>
  <c r="C24" i="142"/>
  <c r="B24" i="142"/>
  <c r="G23" i="142"/>
  <c r="F23" i="142"/>
  <c r="E23" i="142"/>
  <c r="D23" i="142"/>
  <c r="C23" i="142"/>
  <c r="B23" i="142"/>
  <c r="G22" i="142"/>
  <c r="F22" i="142"/>
  <c r="E22" i="142"/>
  <c r="D22" i="142"/>
  <c r="C22" i="142"/>
  <c r="B22" i="142"/>
  <c r="E21" i="142"/>
  <c r="D21" i="142"/>
  <c r="C21" i="142"/>
  <c r="B21" i="142"/>
  <c r="E20" i="142"/>
  <c r="D20" i="142"/>
  <c r="C20" i="142"/>
  <c r="B20" i="142"/>
  <c r="E19" i="142"/>
  <c r="D19" i="142"/>
  <c r="C19" i="142"/>
  <c r="B19" i="142"/>
  <c r="C18" i="142"/>
  <c r="B18" i="142"/>
  <c r="C17" i="142"/>
  <c r="B17" i="142"/>
  <c r="C16" i="142"/>
  <c r="B16" i="142"/>
  <c r="A2" i="142"/>
  <c r="A1" i="142"/>
  <c r="A22" i="131"/>
  <c r="D36" i="131"/>
  <c r="A19" i="131"/>
  <c r="A16" i="131"/>
  <c r="A29" i="131"/>
  <c r="A13" i="131"/>
  <c r="B12" i="131" s="1"/>
  <c r="B4" i="131"/>
  <c r="B3" i="131"/>
  <c r="H32" i="131"/>
  <c r="F32" i="131"/>
  <c r="D32" i="131"/>
  <c r="B32" i="131"/>
  <c r="J28" i="131"/>
  <c r="I28" i="131"/>
  <c r="G24" i="131"/>
  <c r="F24" i="131"/>
  <c r="E24" i="131"/>
  <c r="D24" i="131"/>
  <c r="C24" i="131"/>
  <c r="B24" i="131"/>
  <c r="G23" i="131"/>
  <c r="F23" i="131"/>
  <c r="E23" i="131"/>
  <c r="D23" i="131"/>
  <c r="C23" i="131"/>
  <c r="B23" i="131"/>
  <c r="G22" i="131"/>
  <c r="F22" i="131"/>
  <c r="E22" i="131"/>
  <c r="D22" i="131"/>
  <c r="C22" i="131"/>
  <c r="B22" i="131"/>
  <c r="E21" i="131"/>
  <c r="D21" i="131"/>
  <c r="C21" i="131"/>
  <c r="B21" i="131"/>
  <c r="E20" i="131"/>
  <c r="D20" i="131"/>
  <c r="C20" i="131"/>
  <c r="B20" i="131"/>
  <c r="E19" i="131"/>
  <c r="D19" i="131"/>
  <c r="C19" i="131"/>
  <c r="B19" i="131"/>
  <c r="C18" i="131"/>
  <c r="B18" i="131"/>
  <c r="C17" i="131"/>
  <c r="B17" i="131"/>
  <c r="C16" i="131"/>
  <c r="B16" i="131"/>
  <c r="A2" i="131"/>
  <c r="A1" i="131"/>
  <c r="A22" i="148"/>
  <c r="D36" i="148" s="1"/>
  <c r="A19" i="148"/>
  <c r="A30" i="148" s="1"/>
  <c r="A16" i="148"/>
  <c r="F35" i="148" s="1"/>
  <c r="A13" i="148"/>
  <c r="B12" i="148" s="1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B16" i="148"/>
  <c r="B5" i="148"/>
  <c r="A2" i="148"/>
  <c r="A1" i="148"/>
  <c r="A22" i="147"/>
  <c r="A31" i="147" s="1"/>
  <c r="A19" i="147"/>
  <c r="F12" i="147" s="1"/>
  <c r="A16" i="147"/>
  <c r="A13" i="147"/>
  <c r="B40" i="147" s="1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B18" i="147"/>
  <c r="C17" i="147"/>
  <c r="B17" i="147"/>
  <c r="C16" i="147"/>
  <c r="B16" i="147"/>
  <c r="B5" i="147"/>
  <c r="A2" i="147"/>
  <c r="A1" i="147"/>
  <c r="A22" i="199"/>
  <c r="A31" i="199"/>
  <c r="A19" i="199"/>
  <c r="A30" i="199" s="1"/>
  <c r="D38" i="199" s="1"/>
  <c r="A29" i="199"/>
  <c r="B38" i="199" s="1"/>
  <c r="A13" i="199"/>
  <c r="F36" i="199"/>
  <c r="B4" i="199"/>
  <c r="B3" i="199"/>
  <c r="H32" i="199"/>
  <c r="F32" i="199"/>
  <c r="D32" i="199"/>
  <c r="B32" i="199"/>
  <c r="J28" i="199"/>
  <c r="I28" i="199"/>
  <c r="G24" i="199"/>
  <c r="F24" i="199"/>
  <c r="E24" i="199"/>
  <c r="D24" i="199"/>
  <c r="C24" i="199"/>
  <c r="B24" i="199"/>
  <c r="J31" i="199"/>
  <c r="E21" i="199"/>
  <c r="D21" i="199"/>
  <c r="C21" i="199"/>
  <c r="B21" i="199"/>
  <c r="J30" i="199"/>
  <c r="I30" i="199"/>
  <c r="C18" i="199"/>
  <c r="B18" i="199"/>
  <c r="J29" i="199"/>
  <c r="I29" i="199"/>
  <c r="B5" i="199"/>
  <c r="A2" i="199"/>
  <c r="A1" i="199"/>
  <c r="A22" i="188"/>
  <c r="A19" i="188"/>
  <c r="A30" i="188"/>
  <c r="A16" i="188"/>
  <c r="A13" i="188"/>
  <c r="B40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J31" i="188"/>
  <c r="E21" i="188"/>
  <c r="D21" i="188"/>
  <c r="C21" i="188"/>
  <c r="B21" i="188"/>
  <c r="I30" i="188"/>
  <c r="C18" i="188"/>
  <c r="B18" i="188"/>
  <c r="C17" i="188"/>
  <c r="J29" i="188" s="1"/>
  <c r="B17" i="188"/>
  <c r="I29" i="188" s="1"/>
  <c r="B5" i="188"/>
  <c r="A2" i="188"/>
  <c r="A1" i="188"/>
  <c r="A22" i="160"/>
  <c r="F40" i="160"/>
  <c r="A19" i="160"/>
  <c r="A16" i="160"/>
  <c r="A29" i="160"/>
  <c r="B38" i="160"/>
  <c r="A13" i="160"/>
  <c r="B40" i="160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J31" i="160"/>
  <c r="E21" i="160"/>
  <c r="D21" i="160"/>
  <c r="C21" i="160"/>
  <c r="B21" i="160"/>
  <c r="I30" i="160"/>
  <c r="J30" i="160"/>
  <c r="J29" i="160"/>
  <c r="B5" i="160"/>
  <c r="A2" i="160"/>
  <c r="A1" i="160"/>
  <c r="I31" i="199"/>
  <c r="J31" i="209"/>
  <c r="J30" i="205"/>
  <c r="J31" i="211"/>
  <c r="J29" i="209"/>
  <c r="F24" i="242"/>
  <c r="D24" i="242" s="1"/>
  <c r="K28" i="240"/>
  <c r="A28" i="240"/>
  <c r="A29" i="146"/>
  <c r="B38" i="146" s="1"/>
  <c r="B36" i="238"/>
  <c r="D12" i="146"/>
  <c r="F36" i="240"/>
  <c r="F36" i="237"/>
  <c r="F40" i="239"/>
  <c r="B40" i="237"/>
  <c r="D36" i="239"/>
  <c r="B12" i="238"/>
  <c r="F39" i="239"/>
  <c r="B36" i="239"/>
  <c r="D12" i="239"/>
  <c r="F35" i="239"/>
  <c r="F39" i="146"/>
  <c r="B36" i="146"/>
  <c r="F40" i="145"/>
  <c r="B40" i="241"/>
  <c r="A29" i="241"/>
  <c r="B38" i="241"/>
  <c r="F12" i="208"/>
  <c r="A30" i="208"/>
  <c r="D38" i="208"/>
  <c r="A28" i="147"/>
  <c r="F36" i="146"/>
  <c r="F35" i="130"/>
  <c r="F39" i="130"/>
  <c r="B36" i="130"/>
  <c r="H12" i="206"/>
  <c r="F40" i="244"/>
  <c r="H12" i="244"/>
  <c r="D36" i="244"/>
  <c r="B36" i="244"/>
  <c r="A30" i="244"/>
  <c r="B39" i="244"/>
  <c r="F35" i="244"/>
  <c r="D12" i="244"/>
  <c r="H12" i="210"/>
  <c r="F39" i="199"/>
  <c r="B40" i="142"/>
  <c r="B12" i="198"/>
  <c r="A29" i="205"/>
  <c r="D40" i="205"/>
  <c r="A28" i="210"/>
  <c r="A28" i="145"/>
  <c r="B35" i="145"/>
  <c r="F39" i="208"/>
  <c r="A28" i="241"/>
  <c r="B35" i="241"/>
  <c r="B12" i="241"/>
  <c r="F35" i="208"/>
  <c r="D12" i="198"/>
  <c r="B36" i="241"/>
  <c r="A30" i="145"/>
  <c r="D38" i="145" s="1"/>
  <c r="B39" i="145"/>
  <c r="F36" i="142"/>
  <c r="A28" i="142"/>
  <c r="A26" i="198"/>
  <c r="F39" i="241"/>
  <c r="F35" i="241"/>
  <c r="F31" i="198"/>
  <c r="A30" i="210"/>
  <c r="D35" i="210"/>
  <c r="A31" i="210"/>
  <c r="D39" i="210" s="1"/>
  <c r="D33" i="198"/>
  <c r="D36" i="210"/>
  <c r="D36" i="209"/>
  <c r="D12" i="131"/>
  <c r="F35" i="131"/>
  <c r="B36" i="145"/>
  <c r="B36" i="131"/>
  <c r="F39" i="131"/>
  <c r="F35" i="209"/>
  <c r="B36" i="209"/>
  <c r="F36" i="239"/>
  <c r="D12" i="130"/>
  <c r="A29" i="209"/>
  <c r="B38" i="209"/>
  <c r="F39" i="209"/>
  <c r="H12" i="240"/>
  <c r="B40" i="199"/>
  <c r="D36" i="240"/>
  <c r="A28" i="199"/>
  <c r="A31" i="240"/>
  <c r="D37" i="240"/>
  <c r="A31" i="208"/>
  <c r="D37" i="208" s="1"/>
  <c r="H12" i="208"/>
  <c r="F40" i="208"/>
  <c r="B12" i="199"/>
  <c r="D35" i="244"/>
  <c r="D38" i="244"/>
  <c r="F37" i="244"/>
  <c r="F12" i="199"/>
  <c r="D35" i="208"/>
  <c r="D12" i="199"/>
  <c r="F35" i="199"/>
  <c r="B36" i="199"/>
  <c r="D36" i="160"/>
  <c r="A31" i="160"/>
  <c r="H12" i="160"/>
  <c r="D36" i="206"/>
  <c r="D37" i="210"/>
  <c r="F35" i="160"/>
  <c r="D12" i="237"/>
  <c r="D12" i="238"/>
  <c r="F39" i="238"/>
  <c r="F35" i="238"/>
  <c r="D39" i="240"/>
  <c r="B40" i="240"/>
  <c r="A28" i="238"/>
  <c r="B40" i="238"/>
  <c r="B12" i="237"/>
  <c r="B12" i="130"/>
  <c r="A29" i="145"/>
  <c r="D40" i="145" s="1"/>
  <c r="F35" i="145"/>
  <c r="F39" i="145"/>
  <c r="F36" i="147"/>
  <c r="B35" i="147"/>
  <c r="B12" i="147"/>
  <c r="F38" i="145"/>
  <c r="B12" i="145"/>
  <c r="B37" i="145"/>
  <c r="F36" i="145"/>
  <c r="F39" i="244"/>
  <c r="A28" i="211"/>
  <c r="F38" i="211" s="1"/>
  <c r="B12" i="211"/>
  <c r="F37" i="208"/>
  <c r="B39" i="208"/>
  <c r="B40" i="211"/>
  <c r="D36" i="205"/>
  <c r="F40" i="205"/>
  <c r="A31" i="205"/>
  <c r="D37" i="205"/>
  <c r="F39" i="188"/>
  <c r="A28" i="239"/>
  <c r="B35" i="238"/>
  <c r="F35" i="237"/>
  <c r="F38" i="241"/>
  <c r="F39" i="237"/>
  <c r="A29" i="237"/>
  <c r="D40" i="237"/>
  <c r="B12" i="239"/>
  <c r="B40" i="130"/>
  <c r="F12" i="130"/>
  <c r="D36" i="145"/>
  <c r="H12" i="146"/>
  <c r="D36" i="146"/>
  <c r="H12" i="145"/>
  <c r="F40" i="146"/>
  <c r="B37" i="238"/>
  <c r="F38" i="238"/>
  <c r="B35" i="211"/>
  <c r="B35" i="239"/>
  <c r="F38" i="239"/>
  <c r="B37" i="239"/>
  <c r="A28" i="160"/>
  <c r="B35" i="160" s="1"/>
  <c r="F38" i="160"/>
  <c r="B12" i="160"/>
  <c r="F36" i="160"/>
  <c r="D25" i="245"/>
  <c r="B25" i="245"/>
  <c r="H12" i="159"/>
  <c r="A31" i="159"/>
  <c r="D39" i="159"/>
  <c r="K28" i="159"/>
  <c r="A30" i="158"/>
  <c r="B36" i="158"/>
  <c r="K28" i="158"/>
  <c r="B12" i="158"/>
  <c r="F36" i="158"/>
  <c r="B40" i="158"/>
  <c r="C19" i="242"/>
  <c r="B31" i="242"/>
  <c r="F39" i="206"/>
  <c r="A29" i="210"/>
  <c r="B38" i="210" s="1"/>
  <c r="D40" i="210"/>
  <c r="F39" i="210"/>
  <c r="D12" i="210"/>
  <c r="F35" i="210"/>
  <c r="F35" i="158"/>
  <c r="D12" i="158"/>
  <c r="A29" i="158"/>
  <c r="B38" i="158"/>
  <c r="D38" i="158"/>
  <c r="F12" i="188"/>
  <c r="A30" i="209"/>
  <c r="D35" i="209" s="1"/>
  <c r="B39" i="210"/>
  <c r="F37" i="210"/>
  <c r="B12" i="188"/>
  <c r="F35" i="247"/>
  <c r="B35" i="247"/>
  <c r="B37" i="247"/>
  <c r="F38" i="247"/>
  <c r="D35" i="247"/>
  <c r="F37" i="247"/>
  <c r="B39" i="247"/>
  <c r="D38" i="247"/>
  <c r="B36" i="247"/>
  <c r="D36" i="247"/>
  <c r="B12" i="247"/>
  <c r="A29" i="247"/>
  <c r="A31" i="247"/>
  <c r="D37" i="247" s="1"/>
  <c r="F36" i="247"/>
  <c r="D12" i="247"/>
  <c r="F12" i="247"/>
  <c r="B40" i="247"/>
  <c r="H12" i="247"/>
  <c r="A31" i="130"/>
  <c r="B39" i="158"/>
  <c r="D37" i="159"/>
  <c r="H12" i="130"/>
  <c r="D38" i="210"/>
  <c r="D40" i="209"/>
  <c r="A28" i="205"/>
  <c r="A25" i="198"/>
  <c r="D36" i="158"/>
  <c r="F39" i="160"/>
  <c r="F36" i="205"/>
  <c r="B31" i="198"/>
  <c r="H12" i="211"/>
  <c r="D39" i="208"/>
  <c r="H12" i="131"/>
  <c r="F36" i="209"/>
  <c r="A28" i="206"/>
  <c r="F38" i="206" s="1"/>
  <c r="F40" i="211"/>
  <c r="F40" i="199"/>
  <c r="D36" i="130"/>
  <c r="D36" i="199"/>
  <c r="D35" i="145"/>
  <c r="A29" i="206"/>
  <c r="D36" i="211"/>
  <c r="A30" i="239"/>
  <c r="D35" i="239"/>
  <c r="F35" i="142"/>
  <c r="F37" i="145"/>
  <c r="H12" i="199"/>
  <c r="B12" i="206"/>
  <c r="A29" i="142"/>
  <c r="B38" i="142"/>
  <c r="F32" i="198"/>
  <c r="D12" i="160"/>
  <c r="B36" i="160"/>
  <c r="B40" i="205"/>
  <c r="F36" i="206"/>
  <c r="D39" i="199"/>
  <c r="D37" i="199"/>
  <c r="D40" i="238"/>
  <c r="B38" i="238"/>
  <c r="A29" i="159"/>
  <c r="D40" i="241"/>
  <c r="B12" i="244"/>
  <c r="F40" i="206"/>
  <c r="B12" i="209"/>
  <c r="A29" i="208"/>
  <c r="B38" i="208"/>
  <c r="A30" i="146"/>
  <c r="B39" i="146"/>
  <c r="H12" i="239"/>
  <c r="D12" i="208"/>
  <c r="B40" i="209"/>
  <c r="A30" i="240"/>
  <c r="B38" i="205"/>
  <c r="B36" i="205"/>
  <c r="F35" i="240"/>
  <c r="F39" i="205"/>
  <c r="B36" i="159"/>
  <c r="B36" i="240"/>
  <c r="B35" i="240"/>
  <c r="B39" i="199"/>
  <c r="F35" i="206"/>
  <c r="F35" i="205"/>
  <c r="A31" i="158"/>
  <c r="F35" i="159"/>
  <c r="H12" i="142"/>
  <c r="B37" i="241"/>
  <c r="F12" i="198"/>
  <c r="B36" i="206"/>
  <c r="A30" i="211"/>
  <c r="F40" i="158"/>
  <c r="D40" i="160"/>
  <c r="D35" i="238"/>
  <c r="F36" i="148"/>
  <c r="F36" i="244"/>
  <c r="D12" i="240"/>
  <c r="D12" i="159"/>
  <c r="A28" i="244"/>
  <c r="B35" i="244" s="1"/>
  <c r="F39" i="240"/>
  <c r="B39" i="237"/>
  <c r="D35" i="237"/>
  <c r="D38" i="237"/>
  <c r="F37" i="237"/>
  <c r="F12" i="237"/>
  <c r="A30" i="241"/>
  <c r="D38" i="241"/>
  <c r="D37" i="239"/>
  <c r="D36" i="237"/>
  <c r="F40" i="237"/>
  <c r="A31" i="237"/>
  <c r="D37" i="237"/>
  <c r="A28" i="148"/>
  <c r="B35" i="148" s="1"/>
  <c r="B40" i="148"/>
  <c r="A29" i="148"/>
  <c r="B36" i="148"/>
  <c r="F39" i="148"/>
  <c r="D12" i="148"/>
  <c r="F35" i="147"/>
  <c r="F39" i="147"/>
  <c r="D40" i="146"/>
  <c r="F40" i="142"/>
  <c r="F12" i="142"/>
  <c r="D40" i="142"/>
  <c r="F36" i="131"/>
  <c r="A28" i="131"/>
  <c r="A30" i="147"/>
  <c r="D35" i="147" s="1"/>
  <c r="F37" i="147"/>
  <c r="D35" i="246"/>
  <c r="F37" i="246"/>
  <c r="B39" i="246"/>
  <c r="D38" i="246"/>
  <c r="B36" i="246"/>
  <c r="F35" i="246"/>
  <c r="B12" i="246"/>
  <c r="A29" i="246"/>
  <c r="F36" i="246"/>
  <c r="D12" i="246"/>
  <c r="F12" i="246"/>
  <c r="B40" i="246"/>
  <c r="D35" i="188"/>
  <c r="D38" i="188"/>
  <c r="B39" i="188"/>
  <c r="F37" i="188"/>
  <c r="B35" i="158"/>
  <c r="F38" i="158"/>
  <c r="B37" i="158"/>
  <c r="D37" i="244"/>
  <c r="D39" i="244"/>
  <c r="D35" i="206"/>
  <c r="F37" i="206"/>
  <c r="B39" i="206"/>
  <c r="D38" i="206"/>
  <c r="D39" i="206"/>
  <c r="D37" i="206"/>
  <c r="D40" i="244"/>
  <c r="B38" i="244"/>
  <c r="B39" i="205"/>
  <c r="D35" i="205"/>
  <c r="D38" i="205"/>
  <c r="F37" i="205"/>
  <c r="D37" i="211"/>
  <c r="D39" i="211"/>
  <c r="B35" i="237"/>
  <c r="B37" i="237"/>
  <c r="F38" i="237"/>
  <c r="D36" i="238"/>
  <c r="F36" i="188"/>
  <c r="D39" i="209"/>
  <c r="D32" i="198"/>
  <c r="A29" i="211"/>
  <c r="B12" i="159"/>
  <c r="F40" i="159"/>
  <c r="D40" i="158"/>
  <c r="A31" i="238"/>
  <c r="D37" i="238" s="1"/>
  <c r="B35" i="209"/>
  <c r="B37" i="142"/>
  <c r="F33" i="198"/>
  <c r="F12" i="205"/>
  <c r="A28" i="159"/>
  <c r="B37" i="159" s="1"/>
  <c r="H12" i="238"/>
  <c r="F40" i="131"/>
  <c r="F37" i="199"/>
  <c r="A27" i="198"/>
  <c r="B37" i="209"/>
  <c r="B36" i="211"/>
  <c r="B35" i="210"/>
  <c r="D35" i="146"/>
  <c r="A28" i="188"/>
  <c r="A31" i="131"/>
  <c r="A28" i="208"/>
  <c r="F36" i="210"/>
  <c r="F39" i="211"/>
  <c r="H12" i="241"/>
  <c r="F12" i="206"/>
  <c r="B40" i="159"/>
  <c r="B12" i="208"/>
  <c r="D35" i="199"/>
  <c r="A30" i="159"/>
  <c r="F40" i="241"/>
  <c r="F36" i="208"/>
  <c r="F35" i="211"/>
  <c r="D40" i="240"/>
  <c r="A31" i="241"/>
  <c r="D39" i="241" s="1"/>
  <c r="B40" i="210"/>
  <c r="D38" i="209"/>
  <c r="B39" i="209"/>
  <c r="F37" i="209"/>
  <c r="B38" i="247"/>
  <c r="D40" i="247"/>
  <c r="D39" i="247"/>
  <c r="D40" i="208"/>
  <c r="B35" i="206"/>
  <c r="B37" i="206"/>
  <c r="D39" i="130"/>
  <c r="D37" i="130"/>
  <c r="F38" i="205"/>
  <c r="B37" i="244"/>
  <c r="F38" i="244"/>
  <c r="B39" i="240"/>
  <c r="B39" i="211"/>
  <c r="D35" i="211"/>
  <c r="F37" i="211"/>
  <c r="D38" i="211"/>
  <c r="D39" i="158"/>
  <c r="D37" i="158"/>
  <c r="B39" i="241"/>
  <c r="F37" i="241"/>
  <c r="D35" i="241"/>
  <c r="D39" i="237"/>
  <c r="F38" i="148"/>
  <c r="B37" i="148"/>
  <c r="D40" i="148"/>
  <c r="B38" i="148"/>
  <c r="D38" i="147"/>
  <c r="B39" i="147"/>
  <c r="D39" i="238"/>
  <c r="B39" i="159"/>
  <c r="D38" i="159"/>
  <c r="F38" i="159"/>
  <c r="B37" i="208"/>
  <c r="D37" i="131"/>
  <c r="D39" i="131"/>
  <c r="F38" i="188"/>
  <c r="B35" i="188"/>
  <c r="B37" i="188"/>
  <c r="B38" i="211"/>
  <c r="D40" i="211"/>
  <c r="C37" i="194"/>
  <c r="F28" i="194"/>
  <c r="B28" i="194" s="1"/>
  <c r="C18" i="243"/>
  <c r="B30" i="243"/>
  <c r="G18" i="243"/>
  <c r="H30" i="243" s="1"/>
  <c r="F23" i="243"/>
  <c r="D23" i="243"/>
  <c r="D36" i="188"/>
  <c r="F40" i="188"/>
  <c r="D39" i="205"/>
  <c r="D40" i="131"/>
  <c r="B38" i="131"/>
  <c r="F37" i="142"/>
  <c r="D38" i="142"/>
  <c r="B39" i="142"/>
  <c r="D35" i="142"/>
  <c r="F39" i="142"/>
  <c r="D12" i="142"/>
  <c r="B39" i="130"/>
  <c r="D35" i="130"/>
  <c r="F37" i="130"/>
  <c r="D38" i="130"/>
  <c r="B38" i="130"/>
  <c r="D40" i="130"/>
  <c r="F38" i="131"/>
  <c r="B39" i="148"/>
  <c r="D35" i="148"/>
  <c r="F12" i="148"/>
  <c r="A31" i="148"/>
  <c r="D37" i="148" s="1"/>
  <c r="F40" i="148"/>
  <c r="D37" i="147"/>
  <c r="D39" i="147"/>
  <c r="F40" i="147"/>
  <c r="H12" i="147"/>
  <c r="B38" i="145"/>
  <c r="D37" i="146"/>
  <c r="D39" i="146"/>
  <c r="D37" i="145"/>
  <c r="D39" i="145"/>
  <c r="B38" i="237"/>
  <c r="B38" i="239"/>
  <c r="D40" i="239"/>
  <c r="J29" i="142" l="1"/>
  <c r="I29" i="142"/>
  <c r="I32" i="209"/>
  <c r="I31" i="210"/>
  <c r="J29" i="210"/>
  <c r="I29" i="210"/>
  <c r="I32" i="210" s="1"/>
  <c r="J31" i="206"/>
  <c r="I29" i="131"/>
  <c r="J31" i="241"/>
  <c r="I29" i="241"/>
  <c r="I32" i="241" s="1"/>
  <c r="J32" i="241"/>
  <c r="J29" i="240"/>
  <c r="J32" i="240" s="1"/>
  <c r="I32" i="240"/>
  <c r="I29" i="239"/>
  <c r="I32" i="239" s="1"/>
  <c r="I29" i="148"/>
  <c r="J29" i="148"/>
  <c r="J32" i="148" s="1"/>
  <c r="J30" i="145"/>
  <c r="I29" i="208"/>
  <c r="J32" i="208"/>
  <c r="J30" i="240"/>
  <c r="I32" i="247"/>
  <c r="K28" i="247"/>
  <c r="J30" i="210"/>
  <c r="K30" i="210" s="1"/>
  <c r="I31" i="142"/>
  <c r="J31" i="142"/>
  <c r="J30" i="131"/>
  <c r="J29" i="145"/>
  <c r="J32" i="145" s="1"/>
  <c r="I26" i="198"/>
  <c r="K26" i="198"/>
  <c r="K25" i="198"/>
  <c r="J32" i="209"/>
  <c r="K29" i="209"/>
  <c r="I31" i="206"/>
  <c r="J30" i="241"/>
  <c r="K29" i="239"/>
  <c r="J32" i="239"/>
  <c r="I31" i="239"/>
  <c r="I32" i="208"/>
  <c r="I31" i="240"/>
  <c r="K31" i="240" s="1"/>
  <c r="I30" i="240"/>
  <c r="K30" i="240" s="1"/>
  <c r="I31" i="247"/>
  <c r="K31" i="247" s="1"/>
  <c r="J30" i="247"/>
  <c r="I30" i="247"/>
  <c r="K29" i="142"/>
  <c r="J30" i="142"/>
  <c r="J32" i="142" s="1"/>
  <c r="I30" i="142"/>
  <c r="I32" i="142" s="1"/>
  <c r="J31" i="131"/>
  <c r="I31" i="131"/>
  <c r="K28" i="131"/>
  <c r="J31" i="145"/>
  <c r="I30" i="145"/>
  <c r="K30" i="145" s="1"/>
  <c r="I27" i="198"/>
  <c r="J27" i="198"/>
  <c r="J28" i="198" s="1"/>
  <c r="I31" i="148"/>
  <c r="J31" i="148"/>
  <c r="J30" i="148"/>
  <c r="K28" i="148"/>
  <c r="I30" i="148"/>
  <c r="I32" i="148"/>
  <c r="I31" i="147"/>
  <c r="J31" i="147"/>
  <c r="I30" i="147"/>
  <c r="K30" i="147" s="1"/>
  <c r="J30" i="147"/>
  <c r="K28" i="147"/>
  <c r="I29" i="147"/>
  <c r="J29" i="147"/>
  <c r="J32" i="147" s="1"/>
  <c r="I30" i="209"/>
  <c r="J30" i="209"/>
  <c r="K28" i="209"/>
  <c r="I30" i="206"/>
  <c r="J29" i="206"/>
  <c r="K29" i="206" s="1"/>
  <c r="I32" i="206"/>
  <c r="K28" i="206"/>
  <c r="I31" i="241"/>
  <c r="K29" i="241"/>
  <c r="K28" i="241"/>
  <c r="I30" i="241"/>
  <c r="I30" i="239"/>
  <c r="I31" i="208"/>
  <c r="J30" i="208"/>
  <c r="I30" i="208"/>
  <c r="J32" i="237"/>
  <c r="I32" i="238"/>
  <c r="K28" i="246"/>
  <c r="I32" i="205"/>
  <c r="I32" i="211"/>
  <c r="K30" i="159"/>
  <c r="K30" i="238"/>
  <c r="K28" i="244"/>
  <c r="I32" i="244"/>
  <c r="K28" i="130"/>
  <c r="K31" i="244"/>
  <c r="J32" i="199"/>
  <c r="K31" i="199"/>
  <c r="K31" i="205"/>
  <c r="I32" i="246"/>
  <c r="K29" i="130"/>
  <c r="K31" i="130"/>
  <c r="K31" i="211"/>
  <c r="J32" i="160"/>
  <c r="K28" i="160"/>
  <c r="K30" i="160"/>
  <c r="K28" i="211"/>
  <c r="K30" i="211"/>
  <c r="K28" i="199"/>
  <c r="K30" i="199"/>
  <c r="K28" i="205"/>
  <c r="K28" i="188"/>
  <c r="J32" i="188"/>
  <c r="K30" i="158"/>
  <c r="K28" i="238"/>
  <c r="K28" i="237"/>
  <c r="I32" i="237"/>
  <c r="K30" i="237"/>
  <c r="J32" i="246"/>
  <c r="J32" i="130"/>
  <c r="K30" i="146"/>
  <c r="B35" i="131"/>
  <c r="B37" i="131"/>
  <c r="D38" i="240"/>
  <c r="F37" i="240"/>
  <c r="B38" i="159"/>
  <c r="D40" i="159"/>
  <c r="B35" i="199"/>
  <c r="F38" i="199"/>
  <c r="B37" i="199"/>
  <c r="K28" i="145"/>
  <c r="F40" i="246"/>
  <c r="D36" i="246"/>
  <c r="A31" i="246"/>
  <c r="C28" i="161"/>
  <c r="B41" i="161" s="1"/>
  <c r="D36" i="161"/>
  <c r="F37" i="146"/>
  <c r="D38" i="146"/>
  <c r="F12" i="238"/>
  <c r="F38" i="240"/>
  <c r="B37" i="240"/>
  <c r="A30" i="160"/>
  <c r="F12" i="160"/>
  <c r="H12" i="188"/>
  <c r="A31" i="188"/>
  <c r="I32" i="199"/>
  <c r="K29" i="199"/>
  <c r="K28" i="142"/>
  <c r="D36" i="142"/>
  <c r="A31" i="142"/>
  <c r="J32" i="205"/>
  <c r="K29" i="205"/>
  <c r="K32" i="205" s="1"/>
  <c r="D36" i="162"/>
  <c r="C28" i="162"/>
  <c r="B41" i="162" s="1"/>
  <c r="D37" i="241"/>
  <c r="B35" i="208"/>
  <c r="F38" i="208"/>
  <c r="F38" i="142"/>
  <c r="B35" i="142"/>
  <c r="K29" i="208"/>
  <c r="A29" i="188"/>
  <c r="B36" i="188"/>
  <c r="F35" i="188"/>
  <c r="D12" i="188"/>
  <c r="A30" i="131"/>
  <c r="F12" i="131"/>
  <c r="D40" i="246"/>
  <c r="B38" i="246"/>
  <c r="D35" i="158"/>
  <c r="F37" i="158"/>
  <c r="D37" i="160"/>
  <c r="D39" i="160"/>
  <c r="B39" i="238"/>
  <c r="D38" i="238"/>
  <c r="I30" i="130"/>
  <c r="K30" i="130" s="1"/>
  <c r="B35" i="246"/>
  <c r="B37" i="246"/>
  <c r="D39" i="148"/>
  <c r="F38" i="246"/>
  <c r="D35" i="240"/>
  <c r="B39" i="239"/>
  <c r="F37" i="239"/>
  <c r="D38" i="239"/>
  <c r="D35" i="159"/>
  <c r="F37" i="159"/>
  <c r="F37" i="238"/>
  <c r="B35" i="159"/>
  <c r="H12" i="246"/>
  <c r="D40" i="206"/>
  <c r="B38" i="206"/>
  <c r="B37" i="205"/>
  <c r="B35" i="205"/>
  <c r="B37" i="160"/>
  <c r="B37" i="211"/>
  <c r="B37" i="210"/>
  <c r="F38" i="210"/>
  <c r="F37" i="148"/>
  <c r="D38" i="148"/>
  <c r="I32" i="131"/>
  <c r="J32" i="244"/>
  <c r="K29" i="244"/>
  <c r="I31" i="158"/>
  <c r="K31" i="158" s="1"/>
  <c r="F40" i="209"/>
  <c r="I31" i="160"/>
  <c r="K31" i="160" s="1"/>
  <c r="J30" i="188"/>
  <c r="K30" i="188" s="1"/>
  <c r="J29" i="131"/>
  <c r="J32" i="131" s="1"/>
  <c r="K30" i="244"/>
  <c r="B40" i="131"/>
  <c r="D40" i="199"/>
  <c r="D36" i="147"/>
  <c r="H12" i="148"/>
  <c r="H12" i="209"/>
  <c r="F38" i="147"/>
  <c r="B37" i="147"/>
  <c r="K29" i="237"/>
  <c r="K29" i="188"/>
  <c r="K32" i="188" s="1"/>
  <c r="I32" i="188"/>
  <c r="I29" i="160"/>
  <c r="I31" i="188"/>
  <c r="K31" i="188" s="1"/>
  <c r="A29" i="147"/>
  <c r="D12" i="147"/>
  <c r="B36" i="147"/>
  <c r="I30" i="131"/>
  <c r="I32" i="146"/>
  <c r="K28" i="146"/>
  <c r="B12" i="146"/>
  <c r="A28" i="146"/>
  <c r="B40" i="146"/>
  <c r="J32" i="238"/>
  <c r="K29" i="238"/>
  <c r="F36" i="130"/>
  <c r="A28" i="130"/>
  <c r="C27" i="195"/>
  <c r="G21" i="195"/>
  <c r="I30" i="205"/>
  <c r="K30" i="205" s="1"/>
  <c r="J31" i="208"/>
  <c r="J31" i="210"/>
  <c r="K31" i="210" s="1"/>
  <c r="I31" i="237"/>
  <c r="K31" i="237" s="1"/>
  <c r="J30" i="239"/>
  <c r="J31" i="239"/>
  <c r="J30" i="206"/>
  <c r="J29" i="158"/>
  <c r="K29" i="158" s="1"/>
  <c r="K32" i="158" s="1"/>
  <c r="I30" i="246"/>
  <c r="K30" i="246" s="1"/>
  <c r="J29" i="247"/>
  <c r="J32" i="247" s="1"/>
  <c r="K28" i="208"/>
  <c r="I31" i="209"/>
  <c r="K31" i="209" s="1"/>
  <c r="K28" i="210"/>
  <c r="J29" i="211"/>
  <c r="K29" i="211" s="1"/>
  <c r="K32" i="211" s="1"/>
  <c r="J29" i="146"/>
  <c r="I31" i="146"/>
  <c r="K31" i="146" s="1"/>
  <c r="K31" i="238"/>
  <c r="K28" i="239"/>
  <c r="K29" i="240"/>
  <c r="K32" i="240" s="1"/>
  <c r="I32" i="130"/>
  <c r="J31" i="159"/>
  <c r="K31" i="159" s="1"/>
  <c r="K29" i="246"/>
  <c r="K32" i="246" s="1"/>
  <c r="J31" i="246"/>
  <c r="K31" i="246" s="1"/>
  <c r="I29" i="145"/>
  <c r="I31" i="145"/>
  <c r="J29" i="159"/>
  <c r="J32" i="159" s="1"/>
  <c r="I32" i="159"/>
  <c r="K29" i="210" l="1"/>
  <c r="J32" i="210"/>
  <c r="K31" i="206"/>
  <c r="K30" i="206"/>
  <c r="K30" i="131"/>
  <c r="K30" i="241"/>
  <c r="K31" i="241"/>
  <c r="K32" i="239"/>
  <c r="K29" i="148"/>
  <c r="K32" i="148"/>
  <c r="K30" i="247"/>
  <c r="K32" i="210"/>
  <c r="K31" i="142"/>
  <c r="K31" i="145"/>
  <c r="I28" i="198"/>
  <c r="K32" i="209"/>
  <c r="K32" i="241"/>
  <c r="K30" i="239"/>
  <c r="K31" i="239"/>
  <c r="K31" i="208"/>
  <c r="K29" i="247"/>
  <c r="K32" i="247" s="1"/>
  <c r="K30" i="142"/>
  <c r="K32" i="142" s="1"/>
  <c r="K31" i="131"/>
  <c r="K27" i="198"/>
  <c r="K28" i="198" s="1"/>
  <c r="K31" i="148"/>
  <c r="K30" i="148"/>
  <c r="K31" i="147"/>
  <c r="K29" i="147"/>
  <c r="K32" i="147" s="1"/>
  <c r="I32" i="147"/>
  <c r="K30" i="209"/>
  <c r="K32" i="206"/>
  <c r="J32" i="206"/>
  <c r="K32" i="208"/>
  <c r="K30" i="208"/>
  <c r="K32" i="244"/>
  <c r="K32" i="130"/>
  <c r="K32" i="199"/>
  <c r="K32" i="238"/>
  <c r="K32" i="237"/>
  <c r="J32" i="211"/>
  <c r="J32" i="158"/>
  <c r="D38" i="131"/>
  <c r="B39" i="131"/>
  <c r="D35" i="131"/>
  <c r="F37" i="131"/>
  <c r="B38" i="188"/>
  <c r="D40" i="188"/>
  <c r="F37" i="160"/>
  <c r="D35" i="160"/>
  <c r="D38" i="160"/>
  <c r="B39" i="160"/>
  <c r="D37" i="246"/>
  <c r="D39" i="246"/>
  <c r="K29" i="160"/>
  <c r="K32" i="160" s="1"/>
  <c r="I32" i="160"/>
  <c r="K29" i="131"/>
  <c r="K32" i="131" s="1"/>
  <c r="D39" i="188"/>
  <c r="D37" i="188"/>
  <c r="K29" i="145"/>
  <c r="K32" i="145" s="1"/>
  <c r="I32" i="145"/>
  <c r="B37" i="130"/>
  <c r="F38" i="130"/>
  <c r="B35" i="130"/>
  <c r="J32" i="146"/>
  <c r="K29" i="146"/>
  <c r="K32" i="146" s="1"/>
  <c r="B37" i="146"/>
  <c r="B35" i="146"/>
  <c r="F38" i="146"/>
  <c r="B38" i="147"/>
  <c r="D40" i="147"/>
  <c r="D39" i="142"/>
  <c r="D37" i="142"/>
  <c r="K29" i="159"/>
  <c r="K32" i="159" s="1"/>
</calcChain>
</file>

<file path=xl/sharedStrings.xml><?xml version="1.0" encoding="utf-8"?>
<sst xmlns="http://schemas.openxmlformats.org/spreadsheetml/2006/main" count="1967" uniqueCount="590">
  <si>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</si>
  <si>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</si>
  <si>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</si>
  <si>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</si>
  <si>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</si>
  <si>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</si>
  <si>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</si>
  <si>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</si>
  <si>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</si>
  <si>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</si>
  <si>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</si>
  <si>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</si>
  <si>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</si>
  <si>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</si>
  <si>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</si>
  <si>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</si>
  <si>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</si>
  <si>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</si>
  <si>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</si>
  <si>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</si>
  <si>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</si>
  <si>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</si>
  <si>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</si>
  <si>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</si>
  <si>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</si>
  <si>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</si>
  <si>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</si>
  <si>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</si>
  <si>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</si>
  <si>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</si>
  <si>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</si>
  <si>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</si>
  <si>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</si>
  <si>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</si>
  <si>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</si>
  <si>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</si>
  <si>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</si>
  <si>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</si>
  <si>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</si>
  <si>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</si>
  <si>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</si>
  <si>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</si>
  <si>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</si>
  <si>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</si>
  <si>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</si>
  <si>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</si>
  <si>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</si>
  <si>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</si>
  <si>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</si>
  <si>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</si>
  <si>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</si>
  <si>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</si>
  <si>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</si>
  <si>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</si>
  <si>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</si>
  <si>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</si>
  <si>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M10) 12:00 PM</t>
  </si>
  <si>
    <t>loser of M1 refs</t>
  </si>
  <si>
    <t>D2 refs</t>
  </si>
  <si>
    <t>C2 refs</t>
  </si>
  <si>
    <t>loser M12 refs</t>
  </si>
  <si>
    <t>BRONZE &amp; CONSOLATION Brackets</t>
  </si>
  <si>
    <t>POOL E</t>
  </si>
  <si>
    <t>M11) 1:00 PM</t>
  </si>
  <si>
    <t>E</t>
  </si>
  <si>
    <t>M12) 1:00 PM</t>
  </si>
  <si>
    <t>loser of M5 refs</t>
  </si>
  <si>
    <t>M14) 2:00 PM</t>
  </si>
  <si>
    <t>loser of M4 refs</t>
  </si>
  <si>
    <t>C4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</si>
  <si>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</si>
  <si>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</si>
  <si>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</si>
  <si>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</si>
  <si>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</si>
  <si>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</si>
  <si>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M13 refs</t>
  </si>
  <si>
    <t>loser of M8 refs</t>
  </si>
  <si>
    <t>Division I</t>
  </si>
  <si>
    <t>Division II</t>
  </si>
  <si>
    <t>Division V</t>
  </si>
  <si>
    <t>POOL G</t>
  </si>
  <si>
    <t>POOL H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</si>
  <si>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</si>
  <si>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</si>
  <si>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</si>
  <si>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</si>
  <si>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G</t>
  </si>
  <si>
    <t>H</t>
  </si>
  <si>
    <t>loser of M7 refs</t>
  </si>
  <si>
    <t>loser of M11 refs</t>
  </si>
  <si>
    <t>E4 refs</t>
  </si>
  <si>
    <t>loser of M12 refs</t>
  </si>
  <si>
    <t>M9) 10:00 AM</t>
  </si>
  <si>
    <t>M6) 9:00 AM</t>
  </si>
  <si>
    <t>M3) 8:00 AM</t>
  </si>
  <si>
    <t>loser M17 refs</t>
  </si>
  <si>
    <t>M5) 9:00 AM</t>
  </si>
  <si>
    <t>M13) 11:00 AM</t>
  </si>
  <si>
    <t>M19) 12:00 PM</t>
  </si>
  <si>
    <t>M17) 12:00 PM</t>
  </si>
  <si>
    <t>M14) 11:00 AM</t>
  </si>
  <si>
    <t>M10) 10:00 AM</t>
  </si>
  <si>
    <t>M15) 11:00 AM</t>
  </si>
  <si>
    <t>M11) 10:00 AM</t>
  </si>
  <si>
    <t>M7) 9:00 AM</t>
  </si>
  <si>
    <t>M20) 12:00 PM</t>
  </si>
  <si>
    <t>M18) 12:00 PM</t>
  </si>
  <si>
    <t>M4) 8:00 AM</t>
  </si>
  <si>
    <t>M16) 11:00 AM</t>
  </si>
  <si>
    <t>M12) 10:00 AM</t>
  </si>
  <si>
    <t>M8) 9:00 AM</t>
  </si>
  <si>
    <t>GOLD/SILVER Bracket</t>
  </si>
  <si>
    <t>BRONZE/CONSOLATION Bracket</t>
  </si>
  <si>
    <t>loser M9 refs</t>
  </si>
  <si>
    <t>loser of M2 refs</t>
  </si>
  <si>
    <t>G4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</si>
  <si>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</si>
  <si>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</si>
  <si>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</si>
  <si>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</si>
  <si>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17N1 Adidas</t>
  </si>
  <si>
    <t>ARVC 16N1 Adidas</t>
  </si>
  <si>
    <t>ARVC 15N1 Adidas</t>
  </si>
  <si>
    <t>ARVC 17N2 Adidas</t>
  </si>
  <si>
    <t>ARVC 16N2 Adidas</t>
  </si>
  <si>
    <t>ARVC 15N2 Adidas</t>
  </si>
  <si>
    <t>Bracket Play Begins Sunday at 8:00am</t>
  </si>
  <si>
    <t>M5) 11:00 AM</t>
  </si>
  <si>
    <t>M6) 12:00 PM</t>
  </si>
  <si>
    <t>Division IV</t>
  </si>
  <si>
    <t>ARVC 18N1 Adidas</t>
  </si>
  <si>
    <t>E3VB 171</t>
  </si>
  <si>
    <t>NM Cactus 16 NTL</t>
  </si>
  <si>
    <t>ARVC 14N1 Adidas</t>
  </si>
  <si>
    <t>ARVC 14N2 Adidas</t>
  </si>
  <si>
    <t>ARVC 13N1 Adidas</t>
  </si>
  <si>
    <t>NM Cactus 15/16 Black</t>
  </si>
  <si>
    <t>ARVC 15R1 Adidas</t>
  </si>
  <si>
    <t>E3VB 141</t>
  </si>
  <si>
    <t>ARVC 12N1 Adidas</t>
  </si>
  <si>
    <t>ARVC 14R1 Adidas</t>
  </si>
  <si>
    <t>ARVC 14R2 Adidas</t>
  </si>
  <si>
    <t>ARVC 13N2 Adidas</t>
  </si>
  <si>
    <t>ARVC 13R1 Adidas</t>
  </si>
  <si>
    <t>E3VB 131</t>
  </si>
  <si>
    <t>District 12 Sisterhood 13</t>
  </si>
  <si>
    <t>NM Cactus 13 Black</t>
  </si>
  <si>
    <t>NM Cactus 14 Green</t>
  </si>
  <si>
    <t>ARVC 11N1 Adidas</t>
  </si>
  <si>
    <t>M9) 1:00 PM</t>
  </si>
  <si>
    <t>M8) 12:00 PM</t>
  </si>
  <si>
    <t>M10) 2:00 PM</t>
  </si>
  <si>
    <t>- These teams must ref a match before they play their first match on Sunday.</t>
  </si>
  <si>
    <t>M4) 11:00 AM</t>
  </si>
  <si>
    <t>C3 refs</t>
  </si>
  <si>
    <t>M2) 9:00 AM</t>
  </si>
  <si>
    <t>M3) 10:00 AM</t>
  </si>
  <si>
    <t>ARVC 12R1 Adidas</t>
  </si>
  <si>
    <r>
      <t xml:space="preserve">Coaches Meetings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10"/>
        <rFont val="Arial"/>
        <family val="2"/>
      </rPr>
      <t>7:30am</t>
    </r>
    <r>
      <rPr>
        <b/>
        <sz val="13"/>
        <color indexed="1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</si>
  <si>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The Fieldhouse Ct. 4</t>
  </si>
  <si>
    <t>The Fieldhouse Ct. 5</t>
  </si>
  <si>
    <t>The Fieldhouse Ct. 6</t>
  </si>
  <si>
    <t>The Fieldhouse Ct. 7</t>
  </si>
  <si>
    <t>The Fieldhouse Ct. 8</t>
  </si>
  <si>
    <t>ARVC Sports Centre Ct. 1</t>
  </si>
  <si>
    <t>ARVC Sports Centre Ct. 2</t>
  </si>
  <si>
    <t>Chile Spike United</t>
  </si>
  <si>
    <t>M7) 12:00 PM</t>
  </si>
  <si>
    <t>M8) 1:00 PM</t>
  </si>
  <si>
    <t>A2 refs</t>
  </si>
  <si>
    <t>Cibola High Ct. 17</t>
  </si>
  <si>
    <t>Cibola High Ct. 16</t>
  </si>
  <si>
    <r>
      <t xml:space="preserve">Coaches Meetings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30"/>
        <rFont val="Arial"/>
        <family val="2"/>
      </rPr>
      <t>2:00pm</t>
    </r>
    <r>
      <rPr>
        <b/>
        <sz val="13"/>
        <color indexed="3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</si>
  <si>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Division VI</t>
  </si>
  <si>
    <t>1/4/20 - 1/5/20</t>
  </si>
  <si>
    <t>p</t>
  </si>
  <si>
    <t>DCVA/505 17N Fuerza</t>
  </si>
  <si>
    <t>FCVBC 18 Ron</t>
  </si>
  <si>
    <t>NM Cactus 18 NTL</t>
  </si>
  <si>
    <t>SF Storm 17 Pound Town</t>
  </si>
  <si>
    <t>DCVA/505 16N Renegade</t>
  </si>
  <si>
    <t>FCVBC 17 Molly</t>
  </si>
  <si>
    <t>NM Cactus 17/18 Black</t>
  </si>
  <si>
    <t>Warriors 17</t>
  </si>
  <si>
    <t>FCVBC 17 Shasta</t>
  </si>
  <si>
    <t>E3VB 16 Orange</t>
  </si>
  <si>
    <t>FCVBC 16 Lindy</t>
  </si>
  <si>
    <t>DCVA/505 15N Team Zia</t>
  </si>
  <si>
    <t>ABQ Premier Koa 16N</t>
  </si>
  <si>
    <t>SF Storm 16 Thunderbolt</t>
  </si>
  <si>
    <t>ABQ Premier Nakano 15N</t>
  </si>
  <si>
    <t>DCVA/505 14N Ohana</t>
  </si>
  <si>
    <t>FCVBC 15 Tani</t>
  </si>
  <si>
    <t>DCVA/505 16N Zia</t>
  </si>
  <si>
    <t>DCVA/505 15N Havoc</t>
  </si>
  <si>
    <t>E3VB 16 Blue</t>
  </si>
  <si>
    <t>ABQ Premier Strike 14N</t>
  </si>
  <si>
    <t>Warriors 16</t>
  </si>
  <si>
    <t>FCVBC 15 Haley</t>
  </si>
  <si>
    <t>SF Storm 15 Thunder</t>
  </si>
  <si>
    <t>DCVA/505 14N Tadashi</t>
  </si>
  <si>
    <t>NM Cactus 15 NTL</t>
  </si>
  <si>
    <t>ARVC 15R2 Adidas</t>
  </si>
  <si>
    <t>E3VB 14 Regional Orange</t>
  </si>
  <si>
    <t>SF Storm 15 Regional Avalanche</t>
  </si>
  <si>
    <t>FCVBC 14 Robin</t>
  </si>
  <si>
    <t>FCVBC 14 Lorraine</t>
  </si>
  <si>
    <t>NM Cactus 15 Green</t>
  </si>
  <si>
    <t>VC2 Venom Vipers 14</t>
  </si>
  <si>
    <t>SF Storm 141 Tsunami</t>
  </si>
  <si>
    <t>DCVA/505 14R Fuego</t>
  </si>
  <si>
    <t>DCVA/505 14R Spikers</t>
  </si>
  <si>
    <t>VC2 Venom Mambas 14</t>
  </si>
  <si>
    <t>SF Storm 13 Pulse</t>
  </si>
  <si>
    <t>ARVC 13/14 RA Black</t>
  </si>
  <si>
    <t>NM Cactus 14 NTL</t>
  </si>
  <si>
    <t>Warriors 14-15</t>
  </si>
  <si>
    <t>DCVA/505 13N Royalz</t>
  </si>
  <si>
    <t>SF Storm 13 North Spikers</t>
  </si>
  <si>
    <t>E3VB 14 Regional Blue</t>
  </si>
  <si>
    <t>Snyer Elite 14</t>
  </si>
  <si>
    <t>Warriors 15</t>
  </si>
  <si>
    <t>SF Storm 142 Rangers</t>
  </si>
  <si>
    <t>Warriors 13</t>
  </si>
  <si>
    <t>ARVC 13/14 Red</t>
  </si>
  <si>
    <t>ARVC 13/14 White</t>
  </si>
  <si>
    <t>ARVC 13/14 Pink</t>
  </si>
  <si>
    <t>PBEVC Str8Smash 13</t>
  </si>
  <si>
    <t>SF Storm 12 Hurricane</t>
  </si>
  <si>
    <t>DCVA/505 12N Ignite</t>
  </si>
  <si>
    <t>ARVC 12RA Black</t>
  </si>
  <si>
    <t>ARVC 13/14RA Blue</t>
  </si>
  <si>
    <t>ARVC 13/14RA Orange</t>
  </si>
  <si>
    <t>ARVC 13/14RA Grey</t>
  </si>
  <si>
    <t>E3VB 121</t>
  </si>
  <si>
    <t>Warriors 12</t>
  </si>
  <si>
    <t>DCVA/505 12 R Thunder</t>
  </si>
  <si>
    <t>NM Cactus 12 Black</t>
  </si>
  <si>
    <t>ARVC 11RA Black</t>
  </si>
  <si>
    <t>NM Cactus 11/12 White</t>
  </si>
  <si>
    <t>ARVC 12RA Red</t>
  </si>
  <si>
    <t>ARVC 12RA White</t>
  </si>
  <si>
    <t>SF Storm 11 Lightning</t>
  </si>
  <si>
    <t>ARVC 11RA Red</t>
  </si>
  <si>
    <t>ARVC 10RA Black</t>
  </si>
  <si>
    <t>ARVC 10RA Red</t>
  </si>
  <si>
    <t>ARVC 10RA White</t>
  </si>
  <si>
    <t>E3 Facility Ct. 9</t>
  </si>
  <si>
    <t>E3 Facility Ct. 11</t>
  </si>
  <si>
    <t>E3 Facility Ct. 10</t>
  </si>
  <si>
    <t>Sandia Prep Ct. 18</t>
  </si>
  <si>
    <t>Sandia Prep Ct. 19</t>
  </si>
  <si>
    <t>Sandia Prep Ct. 20</t>
  </si>
  <si>
    <t>Sandia Prep Ct. 21</t>
  </si>
  <si>
    <t>Eldorado High Ct. 14</t>
  </si>
  <si>
    <t>Eldorado High Ct. 15</t>
  </si>
  <si>
    <t>NM Cactus Clubhouse Ct. 12</t>
  </si>
  <si>
    <t>NM Cactus Clubhouse Ct. 13</t>
  </si>
  <si>
    <t>loser of M15 refs</t>
  </si>
  <si>
    <t>Fieldhouse Ct. 6</t>
  </si>
  <si>
    <t>Fieldhouse Ct. 7</t>
  </si>
  <si>
    <t>Fieldhouse Ct. 8</t>
  </si>
  <si>
    <t>ARVC SC Ct. 1</t>
  </si>
  <si>
    <t>ARVC SC Ct. 2</t>
  </si>
  <si>
    <t>ARVC SC Ct. 3</t>
  </si>
  <si>
    <t>All four teams in pool advance to the</t>
  </si>
  <si>
    <t>GOLD Bracket</t>
  </si>
  <si>
    <t>A3 refs</t>
  </si>
  <si>
    <t>SF Storm 13 Sirens</t>
  </si>
  <si>
    <t>NM Premier 17N Asics</t>
  </si>
  <si>
    <t>NM Premier 16C Asics</t>
  </si>
  <si>
    <t>NM Premier 16N Asics</t>
  </si>
  <si>
    <t>NM Premier 18N Asics</t>
  </si>
  <si>
    <t>NM Premier 15R Asics</t>
  </si>
  <si>
    <t>POOL I</t>
  </si>
  <si>
    <t>I</t>
  </si>
  <si>
    <t>NM Premier 14R Asics</t>
  </si>
  <si>
    <t>NM Premier 13R Asics</t>
  </si>
  <si>
    <t>NM Premier 13N Asics</t>
  </si>
  <si>
    <t>ARVC Sports Centre Ct. 3</t>
  </si>
  <si>
    <t>loser of Div I G/S M6 refs</t>
  </si>
  <si>
    <t>Fieldhouse Ct. 4</t>
  </si>
  <si>
    <t>Fieldhouse Ct. 5</t>
  </si>
  <si>
    <t>loser of Div II G/S M6 refs</t>
  </si>
  <si>
    <t>loser of M6 refs Div II B/C M4 at 11:00am on Ct. 5</t>
  </si>
  <si>
    <t>loser of M6 refs Div I B/C M4 at 11:00am on Ct. 19</t>
  </si>
  <si>
    <t>loser M14 refs</t>
  </si>
  <si>
    <t>G2 refs</t>
  </si>
  <si>
    <t>M22) 1:00 PM</t>
  </si>
  <si>
    <t>F2 refs</t>
  </si>
  <si>
    <t>M21) 1:00 PM</t>
  </si>
  <si>
    <t>M24) 2:00 PM</t>
  </si>
  <si>
    <t>loser of M23 refs</t>
  </si>
  <si>
    <t>I2 refs</t>
  </si>
  <si>
    <t>loser of M16 refs</t>
  </si>
  <si>
    <t>loser of M3 refs</t>
  </si>
  <si>
    <t>F4 refs</t>
  </si>
  <si>
    <t>I4 refs</t>
  </si>
  <si>
    <t>Cactus Clubhouse Ct. 12</t>
  </si>
  <si>
    <t>Cactus Clubhouse Ct. 13</t>
  </si>
  <si>
    <t>M23) 2:00 PM</t>
  </si>
  <si>
    <t>loser M22 refs</t>
  </si>
  <si>
    <t>M25) 3:00 PM</t>
  </si>
  <si>
    <t>H4 refs</t>
  </si>
  <si>
    <t>loser of M18 refs</t>
  </si>
  <si>
    <t>M20) 12:30 PM</t>
  </si>
  <si>
    <t>M1) 11:00 AM</t>
  </si>
  <si>
    <t>M2) 12:00 PM</t>
  </si>
  <si>
    <t>M3) 1:00 PM</t>
  </si>
  <si>
    <t>M4) 2:00 PM</t>
  </si>
  <si>
    <t>M6) 11:00 AM</t>
  </si>
  <si>
    <t>M9) 2:00 PM</t>
  </si>
  <si>
    <t>M10) 3:00 PM</t>
  </si>
  <si>
    <t>loser of M4 refs Div V B/C M4 at 10:00am on Ct. 2</t>
  </si>
  <si>
    <t>loser of Div V G/S M4 refs</t>
  </si>
  <si>
    <t>M4) 10:00 AM</t>
  </si>
  <si>
    <t>M7) 1:00 PM</t>
  </si>
  <si>
    <t>M8) 2:00 PM</t>
  </si>
  <si>
    <t>M9) 3:00 PM</t>
  </si>
  <si>
    <r>
      <t xml:space="preserve">Part of Divisions I, II, III, IV &amp; V and All of Division VI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</si>
  <si>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rPr>
        <b/>
        <sz val="14"/>
        <color indexed="30"/>
        <rFont val="Arial"/>
        <family val="2"/>
      </rPr>
      <t>Part of Divisions I, II, III, IV &amp; V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</si>
  <si>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DCVA/505 15N Shockwave</t>
  </si>
  <si>
    <t xml:space="preserve">B1: ARVC 15R1 Adidas
</t>
  </si>
  <si>
    <t xml:space="preserve">B2: E3VB 16 Blue
</t>
  </si>
  <si>
    <t>A2: SF Storm 15 Thunder</t>
  </si>
  <si>
    <t xml:space="preserve">B3: DCVA/505 15N Shockwave
</t>
  </si>
  <si>
    <t>A4: E3VB 14 Regional Orange</t>
  </si>
  <si>
    <t>A1: VC2 Venom Vipers 14</t>
  </si>
  <si>
    <t>A2: NM Premier 13N Asics</t>
  </si>
  <si>
    <t>A3:E3VB 14 Regional Blue</t>
  </si>
  <si>
    <t>A4: ARVC 13/14 Pink</t>
  </si>
  <si>
    <t>B1: SF Storm 141 Tsunami</t>
  </si>
  <si>
    <t>B2: FCVBC 14 Lorraine</t>
  </si>
  <si>
    <t>B3: ARVC 13/14RA Orange</t>
  </si>
  <si>
    <t>B4: NM Premier 13R Asics</t>
  </si>
  <si>
    <t>C1: Snyer Elite 14</t>
  </si>
  <si>
    <t xml:space="preserve">C2: NM Premier 14R Asics
</t>
  </si>
  <si>
    <t>C3: ARVC 13/14RA Blue</t>
  </si>
  <si>
    <t>C4: District 12 Sisterhood 13</t>
  </si>
  <si>
    <t>D1: ARVC 14R1 Adidas</t>
  </si>
  <si>
    <t>D2: SF Storm 13 Pulse</t>
  </si>
  <si>
    <t>D3: DCVA/505 13N Royalz</t>
  </si>
  <si>
    <t>D4: ARVC 13/14RA Grey</t>
  </si>
  <si>
    <t>E1: ARVC 13N2 Adidas</t>
  </si>
  <si>
    <t>E2: PBEVC Str8Smash 13</t>
  </si>
  <si>
    <t>E3: ARVC 13R1 Adidas</t>
  </si>
  <si>
    <t>E4: Warriors 14-15</t>
  </si>
  <si>
    <t>B1: ARVC 12N1 Adidas</t>
  </si>
  <si>
    <t>B2: DCVA/505 12 R Thunder</t>
  </si>
  <si>
    <t>B3: E3VB 121</t>
  </si>
  <si>
    <t>B4: ARVC 12RA White</t>
  </si>
  <si>
    <t>D1: DCVA/505 12N Ignite</t>
  </si>
  <si>
    <t>D2: ARVC 11N1 Adidas</t>
  </si>
  <si>
    <t>D3: NM Cactus 11/12 White</t>
  </si>
  <si>
    <t>D4: ARVC 12RA Red</t>
  </si>
  <si>
    <t>A1: ARVC 10RA Black</t>
  </si>
  <si>
    <t>A2: ARVC 11RA Red</t>
  </si>
  <si>
    <t>A3: ARVC 10RA Red</t>
  </si>
  <si>
    <t>A4: ARVC 10RA White</t>
  </si>
  <si>
    <t>B1: NM Cactus 18 NTL</t>
  </si>
  <si>
    <t>B2: ARVC 18N1 Adidas</t>
  </si>
  <si>
    <t>B4: FCVBC 17 Shasta</t>
  </si>
  <si>
    <t>B3: E3VB 171</t>
  </si>
  <si>
    <t>A1: E3VB 16 Orange</t>
  </si>
  <si>
    <t>D1: DCVA/505 14N Ohana</t>
  </si>
  <si>
    <t>D2: ARVC 14N1 Adidas</t>
  </si>
  <si>
    <t>A2: SF Storm 16 Thunderbolt</t>
  </si>
  <si>
    <t>A3: Warriors 17</t>
  </si>
  <si>
    <t>D3: NM Premier 17N Asics</t>
  </si>
  <si>
    <t>D4: FCVBC 15 Tani</t>
  </si>
  <si>
    <t>A4: NM Cactus 16 NTL</t>
  </si>
  <si>
    <t>A1 : ARVC 14N2 Adidas</t>
  </si>
  <si>
    <t>A3: DCVA/505 16N Zia</t>
  </si>
  <si>
    <t>A1: SF Storm 12 Hurricane</t>
  </si>
  <si>
    <t>A2: Warriors 12</t>
  </si>
  <si>
    <t>A3: ARVC 11RA Black</t>
  </si>
  <si>
    <t>C1: NM Cactus 12 Black</t>
  </si>
  <si>
    <t>C2: ARVC 12R1 Adidas</t>
  </si>
  <si>
    <t>C3: ARVC 12RA Black</t>
  </si>
  <si>
    <t>C4: SF Storm 11 Lightning</t>
  </si>
  <si>
    <t>C1: ARVC 17N1 Adidas</t>
  </si>
  <si>
    <t>C2: ARVC 15N1 Adidas</t>
  </si>
  <si>
    <t>C3: FCVBC 17 Molly</t>
  </si>
  <si>
    <t>C4: SF Storm 17 Pound Town</t>
  </si>
  <si>
    <t>A1: FCVBC 18 Ron</t>
  </si>
  <si>
    <t>A2: DCVA/505 17N Fuerza</t>
  </si>
  <si>
    <t>A3: ARVC 17N2 Adidas</t>
  </si>
  <si>
    <t>A4: NM Cactus 17/18 Black</t>
  </si>
  <si>
    <t>D1: NM Premier 18N Asics</t>
  </si>
  <si>
    <t>D2: ARVC 16N1 Adidas</t>
  </si>
  <si>
    <t>D3: ARVC 16N2 Adidas</t>
  </si>
  <si>
    <t>D4: DCVA/505 16N Renegade</t>
  </si>
  <si>
    <t>C1: ABQ Premier Strike 14N</t>
  </si>
  <si>
    <t>C2: NM Cactus 15 NTL</t>
  </si>
  <si>
    <t>C3: NM Premier 15R Asics</t>
  </si>
  <si>
    <t>C4: FCVBC 14 Robin</t>
  </si>
  <si>
    <t>D1: E3VB 141</t>
  </si>
  <si>
    <t>D2: ARVC 13N1 Adidas</t>
  </si>
  <si>
    <t>D3: FCVBC 15 Haley</t>
  </si>
  <si>
    <t>D4: SF Storm 15 Regional Avalanche</t>
  </si>
  <si>
    <t>E1: DCVA/505 14N Tadashi</t>
  </si>
  <si>
    <t>E2: Warriors 16</t>
  </si>
  <si>
    <t>E3: ARVC 15R2 Adidas</t>
  </si>
  <si>
    <t>E4: NM Cactus 15/16 Black</t>
  </si>
  <si>
    <t>F1: DCVA/505 14R Fuego</t>
  </si>
  <si>
    <t>F2: SF Storm 13 North Spikers</t>
  </si>
  <si>
    <t>F3: NM Cactus 14 Green</t>
  </si>
  <si>
    <t>F4: ARVC 13/14 White</t>
  </si>
  <si>
    <t>H1: VC2 Venom Mambas 14</t>
  </si>
  <si>
    <t>H2: NM Cactus 14 NTL</t>
  </si>
  <si>
    <t>H3: Warriors 15</t>
  </si>
  <si>
    <t>H4: ARVC 13/14 Red</t>
  </si>
  <si>
    <t>B1: NM Premier 16N Asics</t>
  </si>
  <si>
    <t>B2: DCVA/505 15N Havoc</t>
  </si>
  <si>
    <t>B3: FCVBC 16 Lindy</t>
  </si>
  <si>
    <t>B4: ABQ Premier Nakano 15N</t>
  </si>
  <si>
    <t>I1: SF Storm 13 Sirens</t>
  </si>
  <si>
    <t>I2: ARVC 14R2 Adidas</t>
  </si>
  <si>
    <t>I3: Warriors 13</t>
  </si>
  <si>
    <t>I4: E3VB 131</t>
  </si>
  <si>
    <t>G1: SF Storm 142 Rangers</t>
  </si>
  <si>
    <t>G2: DCVA/505 14R Spikers</t>
  </si>
  <si>
    <t>G3: ARVC 13/14 RA Black</t>
  </si>
  <si>
    <t>G4: NM Cactus 13 Black</t>
  </si>
  <si>
    <t>C1: NM Premier 16C Asics</t>
  </si>
  <si>
    <t>C2: DCVA/505 15N Team Zia</t>
  </si>
  <si>
    <t>C3: ABQ Premier Koa 16N</t>
  </si>
  <si>
    <t>C4: ARVC 15N2 Adidas</t>
  </si>
  <si>
    <t>25-21 , 25-13</t>
  </si>
  <si>
    <t>25-22, 25-21</t>
  </si>
  <si>
    <t>21-25, 13-25</t>
  </si>
  <si>
    <t>22-25, 21-25</t>
  </si>
  <si>
    <t>18-25, 14-25</t>
  </si>
  <si>
    <t>25-18, 25-14</t>
  </si>
  <si>
    <t>25-9, 25-23</t>
  </si>
  <si>
    <t>9-25, 23-25</t>
  </si>
  <si>
    <t>25-19, 25-12</t>
  </si>
  <si>
    <t>19-25, 12-25</t>
  </si>
  <si>
    <t>25-21, 25-18</t>
  </si>
  <si>
    <t>21-25, 18-25</t>
  </si>
  <si>
    <t>25-23, 26-24</t>
  </si>
  <si>
    <t>23-25, 24-26</t>
  </si>
  <si>
    <t>25-19, 25-13</t>
  </si>
  <si>
    <t>19-25, 13-25</t>
  </si>
  <si>
    <t>B4: NM Cactus 15 Green</t>
  </si>
  <si>
    <t>25-15, 25-13</t>
  </si>
  <si>
    <t>25-19, 23-25, 15-7</t>
  </si>
  <si>
    <t>19-25, 25-23, 7-15</t>
  </si>
  <si>
    <t>15-25, 13-25</t>
  </si>
  <si>
    <t>(25-23) (19-25) (15-12)</t>
  </si>
  <si>
    <t>(23-25) (25-19) (12-15)</t>
  </si>
  <si>
    <t>(25-21) (25-21)</t>
  </si>
  <si>
    <t>(21-25) (21-25)</t>
  </si>
  <si>
    <t>(27-25) (30-28)</t>
  </si>
  <si>
    <t>(25-27) (28-30)</t>
  </si>
  <si>
    <t>(25-22) (25-20)</t>
  </si>
  <si>
    <t>(22-25) (20-25)</t>
  </si>
  <si>
    <t>(25-14) (25-13)</t>
  </si>
  <si>
    <t>(14-25) (13-25)</t>
  </si>
  <si>
    <t>(25-6) (25-16)</t>
  </si>
  <si>
    <t>(6-25) (16-25)</t>
  </si>
  <si>
    <t>(25-17) (25-15)</t>
  </si>
  <si>
    <t>(17-25) (15-25)</t>
  </si>
  <si>
    <t>(25-14) (25-12)</t>
  </si>
  <si>
    <t>(14-25) (12-25)</t>
  </si>
  <si>
    <t>(25-5) (25-21)</t>
  </si>
  <si>
    <t>(5-25) (21-25)</t>
  </si>
  <si>
    <t>(25-6) (25-11)</t>
  </si>
  <si>
    <t>(6-25) (11-25)</t>
  </si>
  <si>
    <t>(25-17) (25-17)</t>
  </si>
  <si>
    <t>(17-25) (17-25)</t>
  </si>
  <si>
    <t>(25-18) (25-23)</t>
  </si>
  <si>
    <t>(18-25) (23-25)</t>
  </si>
  <si>
    <t>(25-16) (25-20)</t>
  </si>
  <si>
    <t>(16-25) (20-25)</t>
  </si>
  <si>
    <t xml:space="preserve"> NM Cactus 14 Green</t>
  </si>
  <si>
    <t>(25-17) (25-23)</t>
  </si>
  <si>
    <t>(17-25) (23-25)</t>
  </si>
  <si>
    <t>(25-7) (25-13)</t>
  </si>
  <si>
    <t>(7-25) (13-25)</t>
  </si>
  <si>
    <t>(25-18) (25-15)</t>
  </si>
  <si>
    <t>(18-25) (15-25)</t>
  </si>
  <si>
    <t>(25-5) (25-16)</t>
  </si>
  <si>
    <t>(5-25) (16-25)</t>
  </si>
  <si>
    <t>(25-15) (25-16)</t>
  </si>
  <si>
    <t>(15-25) (16-25)</t>
  </si>
  <si>
    <t>(25-23) (25-16)</t>
  </si>
  <si>
    <t>(23-25) (16-25)</t>
  </si>
  <si>
    <t>(25-16) (25-14)</t>
  </si>
  <si>
    <t>(16-25) (14-25)</t>
  </si>
  <si>
    <t>Snyder Elite 14</t>
  </si>
  <si>
    <t>(24-26) (13-25)</t>
  </si>
  <si>
    <t>(26-24) (25-13)</t>
  </si>
  <si>
    <t>(14-25) (25-27)</t>
  </si>
  <si>
    <t>(25-14) (27-25)</t>
  </si>
  <si>
    <t>(27-25) (14-25) (11-15)</t>
  </si>
  <si>
    <t>(25-27) (25-14) (15-11)</t>
  </si>
  <si>
    <t>(25-22) (25-13)</t>
  </si>
  <si>
    <t>(22-25) (13-25)</t>
  </si>
  <si>
    <t>(25-10) (25-10)</t>
  </si>
  <si>
    <t>(10-25) (10-25)</t>
  </si>
  <si>
    <t>(25-12) (25-13)</t>
  </si>
  <si>
    <t>(12-25) (13-25)</t>
  </si>
  <si>
    <t>(25-20) (26-24)</t>
  </si>
  <si>
    <t>(20-25) (24-26)</t>
  </si>
  <si>
    <t>(14-25) (25-19) (15-12)</t>
  </si>
  <si>
    <t>(25-14) (19-25) (12-15)</t>
  </si>
  <si>
    <t>(25-23) (25-12)</t>
  </si>
  <si>
    <t>(25-21) (25-16)</t>
  </si>
  <si>
    <t xml:space="preserve"> District 12 Sisterhood 13</t>
  </si>
  <si>
    <t>(25-13) (25-17)</t>
  </si>
  <si>
    <t>(13-25) (17-25)</t>
  </si>
  <si>
    <t>(25-19) (25-21)</t>
  </si>
  <si>
    <t>(25-23) (25-18)</t>
  </si>
  <si>
    <t>(25-15) (25-6)</t>
  </si>
  <si>
    <t>(15-25) (6-25)</t>
  </si>
  <si>
    <t>(23-25) (25-10) (17-15)</t>
  </si>
  <si>
    <t>(25-18) (25-19)</t>
  </si>
  <si>
    <t>(18-25) (19-25)</t>
  </si>
  <si>
    <t>(20-25) (25-18) (15-9)</t>
  </si>
  <si>
    <t>(25-20) (18-25) (9-15)</t>
  </si>
  <si>
    <t>(25-9) (23-25) (15-7)</t>
  </si>
  <si>
    <t>(25-15) (25-21)</t>
  </si>
  <si>
    <t>(15-25) (21-25)</t>
  </si>
  <si>
    <t>(25-22) (25-18)</t>
  </si>
  <si>
    <t>(25-20) (25-18)</t>
  </si>
  <si>
    <t>(20-25) (18-25)</t>
  </si>
  <si>
    <t>(17-25) (24-26)</t>
  </si>
  <si>
    <t>(25-17) (26-24)</t>
  </si>
  <si>
    <t>(25-23) (25-21)</t>
  </si>
  <si>
    <t>(25-22) (25-15)</t>
  </si>
  <si>
    <t>(25-13) (25-11)</t>
  </si>
  <si>
    <t xml:space="preserve">(25-11) (25-11) </t>
  </si>
  <si>
    <t>(25-11) (25-18)</t>
  </si>
  <si>
    <t>(11-25) (18-25)</t>
  </si>
  <si>
    <t>(25-22) (25-19)</t>
  </si>
  <si>
    <t>(25-16) (25-19)</t>
  </si>
  <si>
    <t>(25-20) (19-25) (15-9)</t>
  </si>
  <si>
    <t xml:space="preserve">(25-23) (25-11) </t>
  </si>
  <si>
    <t>(23-25) (11-25)</t>
  </si>
  <si>
    <t>(26-24) (23-25) (15-7)</t>
  </si>
  <si>
    <t>(25-11) (25-16)</t>
  </si>
  <si>
    <t>(25-23) (25-14)</t>
  </si>
  <si>
    <t>(25-9) (27-26)</t>
  </si>
  <si>
    <t>(25-14) (26-24)</t>
  </si>
  <si>
    <t>(26-24) (25-21)</t>
  </si>
  <si>
    <t>(25-11) (25-19)</t>
  </si>
  <si>
    <t>(25-20) (25-12)</t>
  </si>
  <si>
    <t>(25-15) (25-10)</t>
  </si>
  <si>
    <t>(25-23) (25-15)</t>
  </si>
  <si>
    <t>(21-25) (25-16) (15-13)</t>
  </si>
  <si>
    <t>(25-13) (25-13)</t>
  </si>
  <si>
    <t>(25-13) (21-25) (15-12)</t>
  </si>
  <si>
    <t>(13-25) (25-21) (12-15)</t>
  </si>
  <si>
    <t>(19-25) (25-19) (15-13)</t>
  </si>
  <si>
    <t>(25-15) (25-19)</t>
  </si>
  <si>
    <t>(25-12) (25-15)</t>
  </si>
  <si>
    <t>(26-24) (25-18)</t>
  </si>
  <si>
    <t>(25-17) (25-22)</t>
  </si>
  <si>
    <t>(26-24) (25-22)</t>
  </si>
  <si>
    <t>(28-26) (25-20)</t>
  </si>
  <si>
    <t>(25-15) (26-24)</t>
  </si>
  <si>
    <t>(15-25) (25-19) (15-12)</t>
  </si>
  <si>
    <t>(14-25) (25-17) (15-13)</t>
  </si>
  <si>
    <t xml:space="preserve">(25-20) (27-25) </t>
  </si>
  <si>
    <t>(23-25) (25-17) (15-12)</t>
  </si>
  <si>
    <t>(26-24) (25-19)</t>
  </si>
  <si>
    <t>(25-18) (25-18)</t>
  </si>
  <si>
    <t>(24-26) (25-19) (15-7)</t>
  </si>
  <si>
    <t>(25-7) (25-22)</t>
  </si>
  <si>
    <t>(18-25) (25-20) (15-12)</t>
  </si>
  <si>
    <t>(22-25) (25-19) (16-14)</t>
  </si>
  <si>
    <t>(25-19) (25-19)</t>
  </si>
  <si>
    <t xml:space="preserve"> ABQ Premier Strike 14N</t>
  </si>
  <si>
    <t>(22-25) (25-18) (15-9)</t>
  </si>
  <si>
    <t>(17-25) (25-22) (15-4)</t>
  </si>
  <si>
    <t xml:space="preserve">(25-8 (25-11) </t>
  </si>
  <si>
    <t>(17-25) (25-14) (15-6)</t>
  </si>
  <si>
    <t>(25-21) (21-25) (15-9)</t>
  </si>
  <si>
    <t>(25-16) (26-24)</t>
  </si>
  <si>
    <t>(25-20)  (25-13)</t>
  </si>
  <si>
    <t>(25-11) (25-22)</t>
  </si>
  <si>
    <t>(25-16) (25-11)</t>
  </si>
  <si>
    <t>(25-16) (25-7)</t>
  </si>
  <si>
    <t>(25-21) (25-17)</t>
  </si>
  <si>
    <t>(25-23) (25-19)</t>
  </si>
  <si>
    <t>(25-14) (25-17)</t>
  </si>
  <si>
    <t>(27-25) (25-17)</t>
  </si>
  <si>
    <t>(25-13) (25-21)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</si>
</sst>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3" fillId="0" borderId="4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23" fillId="0" borderId="0" xfId="0" applyFont="1" applyFill="1" applyAlignment="1"/>
    <xf numFmtId="18" fontId="1" fillId="5" borderId="0" xfId="0" applyNumberFormat="1" applyFont="1" applyFill="1" applyBorder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8" fillId="0" borderId="0" xfId="0" applyNumberFormat="1" applyFont="1" applyFill="1" applyBorder="1" applyAlignment="1"/>
    <xf numFmtId="14" fontId="7" fillId="0" borderId="0" xfId="0" applyNumberFormat="1" applyFont="1" applyAlignment="1"/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1"/>
    <xf numFmtId="14" fontId="5" fillId="0" borderId="0" xfId="1" applyNumberFormat="1" applyFont="1" applyAlignment="1">
      <alignment horizontal="center"/>
    </xf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4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4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14" fontId="8" fillId="0" borderId="0" xfId="1" applyNumberFormat="1" applyFont="1" applyAlignment="1">
      <alignment horizontal="center"/>
    </xf>
    <xf numFmtId="14" fontId="7" fillId="0" borderId="0" xfId="1" applyNumberFormat="1" applyFont="1" applyAlignment="1">
      <alignment horizontal="right"/>
    </xf>
    <xf numFmtId="14" fontId="7" fillId="0" borderId="0" xfId="1" applyNumberFormat="1" applyFont="1" applyFill="1" applyAlignment="1">
      <alignment horizontal="center"/>
    </xf>
    <xf numFmtId="0" fontId="15" fillId="0" borderId="0" xfId="1" applyFill="1"/>
    <xf numFmtId="14" fontId="7" fillId="0" borderId="0" xfId="1" applyNumberFormat="1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5" fillId="0" borderId="0" xfId="1" applyFill="1" applyBorder="1"/>
    <xf numFmtId="0" fontId="12" fillId="0" borderId="0" xfId="1" quotePrefix="1" applyFont="1" applyFill="1" applyBorder="1"/>
    <xf numFmtId="14" fontId="5" fillId="0" borderId="0" xfId="1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7" fillId="5" borderId="0" xfId="0" applyFont="1" applyFill="1" applyBorder="1" applyAlignment="1">
      <alignment horizontal="center" vertical="top"/>
    </xf>
    <xf numFmtId="14" fontId="7" fillId="0" borderId="13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4" xfId="0" applyFont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19" fillId="2" borderId="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19" fillId="0" borderId="1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7" xfId="1" applyFont="1" applyBorder="1" applyAlignment="1">
      <alignment horizontal="center"/>
    </xf>
    <xf numFmtId="14" fontId="7" fillId="0" borderId="8" xfId="1" applyNumberFormat="1" applyFont="1" applyFill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9" fillId="0" borderId="12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20" fontId="7" fillId="0" borderId="0" xfId="1" applyNumberFormat="1" applyFont="1" applyBorder="1" applyAlignment="1">
      <alignment horizontal="center"/>
    </xf>
    <xf numFmtId="0" fontId="7" fillId="5" borderId="0" xfId="1" applyFont="1" applyFill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14" fontId="7" fillId="0" borderId="11" xfId="1" applyNumberFormat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14" fontId="7" fillId="0" borderId="13" xfId="1" applyNumberFormat="1" applyFont="1" applyBorder="1" applyAlignment="1">
      <alignment horizontal="center"/>
    </xf>
    <xf numFmtId="0" fontId="19" fillId="0" borderId="11" xfId="1" applyFont="1" applyBorder="1" applyAlignment="1">
      <alignment horizontal="center"/>
    </xf>
    <xf numFmtId="0" fontId="19" fillId="0" borderId="13" xfId="1" applyFont="1" applyBorder="1" applyAlignment="1">
      <alignment horizontal="center"/>
    </xf>
    <xf numFmtId="0" fontId="19" fillId="5" borderId="8" xfId="1" applyFont="1" applyFill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top"/>
    </xf>
    <xf numFmtId="0" fontId="19" fillId="0" borderId="1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4" fontId="19" fillId="0" borderId="11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/>
    </xf>
    <xf numFmtId="14" fontId="7" fillId="0" borderId="0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14" fontId="7" fillId="0" borderId="17" xfId="1" applyNumberFormat="1" applyFont="1" applyFill="1" applyBorder="1" applyAlignment="1">
      <alignment horizontal="center"/>
    </xf>
    <xf numFmtId="14" fontId="7" fillId="0" borderId="18" xfId="1" applyNumberFormat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14" fontId="7" fillId="0" borderId="13" xfId="1" applyNumberFormat="1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18" fontId="1" fillId="5" borderId="0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 applyBorder="1"/>
    <xf numFmtId="0" fontId="3" fillId="0" borderId="0" xfId="0" applyFont="1" applyBorder="1"/>
    <xf numFmtId="0" fontId="3" fillId="0" borderId="14" xfId="0" applyFont="1" applyBorder="1"/>
    <xf numFmtId="0" fontId="19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20" xfId="0" applyFont="1" applyFill="1" applyBorder="1" applyAlignment="1">
      <alignment horizontal="center"/>
    </xf>
    <xf numFmtId="18" fontId="12" fillId="0" borderId="21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12" fillId="0" borderId="21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8" fontId="12" fillId="0" borderId="23" xfId="0" applyNumberFormat="1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8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8" fontId="12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5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9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Border="1"/>
    <xf numFmtId="0" fontId="1" fillId="2" borderId="0" xfId="1" applyFont="1" applyFill="1" applyBorder="1" applyAlignment="1">
      <alignment horizontal="center"/>
    </xf>
    <xf numFmtId="0" fontId="7" fillId="0" borderId="0" xfId="1" quotePrefix="1" applyFont="1" applyBorder="1" applyAlignment="1"/>
    <xf numFmtId="0" fontId="1" fillId="0" borderId="0" xfId="0" applyFont="1" applyBorder="1"/>
    <xf numFmtId="0" fontId="12" fillId="2" borderId="0" xfId="1" applyFont="1" applyFill="1" applyBorder="1" applyAlignment="1">
      <alignment horizontal="center"/>
    </xf>
    <xf numFmtId="0" fontId="12" fillId="0" borderId="0" xfId="1" quotePrefix="1" applyFont="1" applyBorder="1" applyAlignment="1"/>
    <xf numFmtId="0" fontId="20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 vertical="top"/>
    </xf>
    <xf numFmtId="0" fontId="12" fillId="0" borderId="13" xfId="1" applyFont="1" applyBorder="1" applyAlignment="1">
      <alignment horizontal="center"/>
    </xf>
    <xf numFmtId="14" fontId="12" fillId="0" borderId="13" xfId="1" applyNumberFormat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14" fontId="12" fillId="0" borderId="29" xfId="0" applyNumberFormat="1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4" fontId="12" fillId="0" borderId="11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21" fillId="0" borderId="11" xfId="1" applyFont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9" fillId="3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/>
    </xf>
    <xf numFmtId="0" fontId="5" fillId="0" borderId="0" xfId="1" applyFont="1" applyAlignment="1"/>
    <xf numFmtId="14" fontId="5" fillId="0" borderId="0" xfId="1" applyNumberFormat="1" applyFont="1" applyAlignment="1"/>
    <xf numFmtId="14" fontId="8" fillId="0" borderId="0" xfId="1" applyNumberFormat="1" applyFont="1" applyAlignment="1"/>
    <xf numFmtId="14" fontId="12" fillId="0" borderId="0" xfId="1" applyNumberFormat="1" applyFont="1" applyAlignment="1"/>
    <xf numFmtId="14" fontId="12" fillId="0" borderId="0" xfId="1" applyNumberFormat="1" applyFont="1" applyAlignment="1">
      <alignment horizontal="center"/>
    </xf>
    <xf numFmtId="0" fontId="12" fillId="0" borderId="0" xfId="1" applyFont="1"/>
    <xf numFmtId="0" fontId="12" fillId="0" borderId="0" xfId="1" applyFont="1" applyBorder="1"/>
    <xf numFmtId="0" fontId="12" fillId="0" borderId="6" xfId="1" applyFont="1" applyFill="1" applyBorder="1"/>
    <xf numFmtId="0" fontId="12" fillId="0" borderId="8" xfId="1" applyFont="1" applyBorder="1"/>
    <xf numFmtId="18" fontId="12" fillId="0" borderId="8" xfId="1" applyNumberFormat="1" applyFont="1" applyFill="1" applyBorder="1" applyAlignment="1">
      <alignment horizontal="center"/>
    </xf>
    <xf numFmtId="14" fontId="12" fillId="0" borderId="8" xfId="1" applyNumberFormat="1" applyFont="1" applyBorder="1" applyAlignment="1">
      <alignment horizontal="center"/>
    </xf>
    <xf numFmtId="0" fontId="12" fillId="0" borderId="11" xfId="1" applyFont="1" applyBorder="1"/>
    <xf numFmtId="0" fontId="12" fillId="0" borderId="13" xfId="1" applyFont="1" applyBorder="1"/>
    <xf numFmtId="0" fontId="12" fillId="0" borderId="8" xfId="1" applyFont="1" applyFill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21" fillId="0" borderId="13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1" fillId="0" borderId="8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0" fontId="15" fillId="0" borderId="0" xfId="1" applyBorder="1" applyAlignment="1">
      <alignment horizontal="center"/>
    </xf>
    <xf numFmtId="0" fontId="21" fillId="5" borderId="8" xfId="1" applyFont="1" applyFill="1" applyBorder="1" applyAlignment="1">
      <alignment horizontal="center"/>
    </xf>
    <xf numFmtId="0" fontId="12" fillId="5" borderId="0" xfId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9" fillId="5" borderId="21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18" fontId="1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15" xfId="0" applyFont="1" applyFill="1" applyBorder="1"/>
    <xf numFmtId="0" fontId="7" fillId="0" borderId="13" xfId="0" applyFont="1" applyFill="1" applyBorder="1"/>
    <xf numFmtId="0" fontId="3" fillId="0" borderId="7" xfId="0" applyFont="1" applyBorder="1"/>
    <xf numFmtId="0" fontId="7" fillId="0" borderId="22" xfId="0" applyFont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top"/>
    </xf>
    <xf numFmtId="0" fontId="7" fillId="6" borderId="0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8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4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7" fillId="0" borderId="10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26" fillId="0" borderId="16" xfId="1" applyFont="1" applyFill="1" applyBorder="1" applyAlignment="1">
      <alignment horizontal="center"/>
    </xf>
    <xf numFmtId="0" fontId="12" fillId="0" borderId="28" xfId="1" applyFont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top"/>
    </xf>
    <xf numFmtId="0" fontId="7" fillId="0" borderId="10" xfId="1" applyFont="1" applyFill="1" applyBorder="1" applyAlignment="1">
      <alignment horizontal="center" vertical="top"/>
    </xf>
    <xf numFmtId="0" fontId="7" fillId="0" borderId="19" xfId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/>
    </xf>
    <xf numFmtId="0" fontId="12" fillId="0" borderId="17" xfId="1" applyFont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2" fillId="0" borderId="13" xfId="1" applyFont="1" applyBorder="1" applyAlignment="1">
      <alignment horizontal="center" vertical="top"/>
    </xf>
    <xf numFmtId="0" fontId="12" fillId="0" borderId="11" xfId="1" applyFont="1" applyBorder="1" applyAlignment="1">
      <alignment horizontal="center" vertical="top"/>
    </xf>
    <xf numFmtId="0" fontId="12" fillId="0" borderId="31" xfId="1" applyFont="1" applyFill="1" applyBorder="1" applyAlignment="1">
      <alignment horizontal="center"/>
    </xf>
    <xf numFmtId="0" fontId="12" fillId="0" borderId="3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2" fillId="0" borderId="15" xfId="1" applyFont="1" applyBorder="1" applyAlignment="1">
      <alignment horizontal="center" vertical="center"/>
    </xf>
    <xf numFmtId="0" fontId="7" fillId="0" borderId="14" xfId="0" applyFont="1" applyBorder="1"/>
    <xf numFmtId="0" fontId="7" fillId="0" borderId="7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14" fontId="9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7" fillId="0" borderId="0" xfId="1" applyNumberFormat="1" applyFont="1" applyAlignment="1">
      <alignment horizontal="center"/>
    </xf>
    <xf numFmtId="14" fontId="8" fillId="0" borderId="0" xfId="1" applyNumberFormat="1" applyFont="1" applyFill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5" fillId="0" borderId="4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6" fillId="0" borderId="3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2" borderId="35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center"/>
    </xf>
    <xf numFmtId="0" fontId="6" fillId="2" borderId="38" xfId="1" applyFont="1" applyFill="1" applyBorder="1" applyAlignment="1">
      <alignment horizontal="center"/>
    </xf>
    <xf numFmtId="0" fontId="6" fillId="4" borderId="35" xfId="1" applyFont="1" applyFill="1" applyBorder="1" applyAlignment="1">
      <alignment horizontal="center" vertical="center"/>
    </xf>
    <xf numFmtId="0" fontId="6" fillId="4" borderId="36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37" xfId="1" applyFont="1" applyFill="1" applyBorder="1" applyAlignment="1">
      <alignment horizontal="center" vertical="center"/>
    </xf>
    <xf numFmtId="0" fontId="6" fillId="4" borderId="38" xfId="1" applyFont="1" applyFill="1" applyBorder="1" applyAlignment="1">
      <alignment horizontal="center" vertical="center"/>
    </xf>
    <xf numFmtId="0" fontId="15" fillId="4" borderId="4" xfId="1" applyFill="1" applyBorder="1" applyAlignment="1" applyProtection="1">
      <alignment horizontal="center" vertical="center"/>
      <protection locked="0"/>
    </xf>
    <xf numFmtId="0" fontId="15" fillId="4" borderId="3" xfId="1" applyFill="1" applyBorder="1" applyAlignment="1" applyProtection="1">
      <alignment horizontal="center" vertical="center"/>
      <protection locked="0"/>
    </xf>
    <xf numFmtId="0" fontId="15" fillId="0" borderId="2" xfId="1" applyBorder="1" applyAlignment="1">
      <alignment horizontal="center"/>
    </xf>
    <xf numFmtId="0" fontId="15" fillId="0" borderId="5" xfId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32" xfId="1" applyBorder="1" applyAlignment="1">
      <alignment horizontal="center" vertical="center"/>
    </xf>
    <xf numFmtId="14" fontId="12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workbookViewId="0">
      <selection activeCell="E12" sqref="E12"/>
    </sheetView>
  </sheetViews>
  <sheetFormatPr baseColWidth="10" defaultRowHeight="15" customHeight="1" x14ac:dyDescent="0.15"/>
  <cols>
    <col min="1" max="3" width="35.6640625" customWidth="1"/>
    <col min="4" max="5" width="37.5" bestFit="1" customWidth="1"/>
    <col min="6" max="8" width="8.83203125" customWidth="1"/>
    <col min="9" max="9" width="20.33203125" bestFit="1" customWidth="1"/>
    <col min="10" max="10" width="16.6640625" bestFit="1" customWidth="1"/>
    <col min="11" max="256" width="8.83203125" customWidth="1"/>
  </cols>
  <sheetData>
    <row r="1" spans="1:5" s="4" customFormat="1" ht="18" x14ac:dyDescent="0.2">
      <c r="A1" s="347" t="s">
        <v>167</v>
      </c>
      <c r="B1" s="347"/>
      <c r="C1" s="347"/>
      <c r="D1" s="347"/>
      <c r="E1" s="347"/>
    </row>
    <row r="2" spans="1:5" s="4" customFormat="1" ht="18" x14ac:dyDescent="0.2">
      <c r="A2" s="348" t="s">
        <v>175</v>
      </c>
      <c r="B2" s="348"/>
      <c r="C2" s="348"/>
      <c r="D2" s="348"/>
      <c r="E2" s="348"/>
    </row>
    <row r="3" spans="1:5" s="4" customFormat="1" ht="18" x14ac:dyDescent="0.2">
      <c r="A3" s="352" t="s">
        <v>72</v>
      </c>
      <c r="B3" s="352"/>
      <c r="C3" s="352"/>
      <c r="D3" s="352"/>
      <c r="E3" s="352"/>
    </row>
    <row r="4" spans="1:5" s="4" customFormat="1" ht="18" x14ac:dyDescent="0.2">
      <c r="A4" s="349" t="s">
        <v>320</v>
      </c>
      <c r="B4" s="349"/>
      <c r="C4" s="349"/>
      <c r="D4" s="349"/>
      <c r="E4" s="349"/>
    </row>
    <row r="5" spans="1:5" s="4" customFormat="1" ht="18" x14ac:dyDescent="0.2">
      <c r="A5" s="350" t="s">
        <v>159</v>
      </c>
      <c r="B5" s="350"/>
      <c r="C5" s="350"/>
      <c r="D5" s="350"/>
      <c r="E5" s="350"/>
    </row>
    <row r="6" spans="1:5" s="4" customFormat="1" ht="18" x14ac:dyDescent="0.2">
      <c r="A6" s="23" t="s">
        <v>72</v>
      </c>
      <c r="B6" s="23" t="s">
        <v>72</v>
      </c>
      <c r="C6" s="23" t="s">
        <v>72</v>
      </c>
      <c r="D6" s="23"/>
      <c r="E6" s="23"/>
    </row>
    <row r="7" spans="1:5" s="4" customFormat="1" ht="15" customHeight="1" x14ac:dyDescent="0.2">
      <c r="A7" s="353" t="s">
        <v>321</v>
      </c>
      <c r="B7" s="353"/>
      <c r="C7" s="353"/>
      <c r="D7" s="353"/>
      <c r="E7" s="353"/>
    </row>
    <row r="8" spans="1:5" s="4" customFormat="1" ht="18" x14ac:dyDescent="0.2">
      <c r="A8" s="354" t="s">
        <v>173</v>
      </c>
      <c r="B8" s="354"/>
      <c r="C8" s="354"/>
      <c r="D8" s="354"/>
      <c r="E8" s="354"/>
    </row>
    <row r="9" spans="1:5" s="4" customFormat="1" ht="15" customHeight="1" x14ac:dyDescent="0.2">
      <c r="A9" s="23"/>
      <c r="B9" s="23"/>
      <c r="C9" s="23" t="s">
        <v>72</v>
      </c>
      <c r="D9" s="23"/>
      <c r="E9" s="23"/>
    </row>
    <row r="10" spans="1:5" s="4" customFormat="1" ht="18" x14ac:dyDescent="0.2">
      <c r="A10" s="351" t="s">
        <v>78</v>
      </c>
      <c r="B10" s="351"/>
      <c r="C10" s="351"/>
      <c r="D10" s="351"/>
      <c r="E10" s="351"/>
    </row>
    <row r="11" spans="1:5" ht="15" customHeight="1" x14ac:dyDescent="0.2">
      <c r="A11" s="29" t="s">
        <v>71</v>
      </c>
      <c r="B11" s="34" t="s">
        <v>70</v>
      </c>
      <c r="C11" s="29" t="s">
        <v>71</v>
      </c>
      <c r="D11" s="29" t="s">
        <v>71</v>
      </c>
      <c r="E11" s="16"/>
    </row>
    <row r="12" spans="1:5" ht="15" customHeight="1" x14ac:dyDescent="0.15">
      <c r="A12" s="188" t="s">
        <v>160</v>
      </c>
      <c r="B12" s="186" t="s">
        <v>248</v>
      </c>
      <c r="C12" s="188" t="s">
        <v>255</v>
      </c>
      <c r="D12" s="188" t="s">
        <v>256</v>
      </c>
      <c r="E12" s="16"/>
    </row>
    <row r="13" spans="1:5" ht="15" customHeight="1" x14ac:dyDescent="0.15">
      <c r="A13" s="33" t="s">
        <v>0</v>
      </c>
      <c r="B13" s="181" t="s">
        <v>1</v>
      </c>
      <c r="C13" s="33" t="s">
        <v>2</v>
      </c>
      <c r="D13" s="25" t="s">
        <v>3</v>
      </c>
      <c r="E13" s="16"/>
    </row>
    <row r="14" spans="1:5" ht="15" customHeight="1" x14ac:dyDescent="0.15">
      <c r="A14" s="189" t="s">
        <v>177</v>
      </c>
      <c r="B14" s="187" t="s">
        <v>131</v>
      </c>
      <c r="C14" s="189" t="s">
        <v>121</v>
      </c>
      <c r="D14" s="189" t="s">
        <v>273</v>
      </c>
      <c r="E14" s="16"/>
    </row>
    <row r="15" spans="1:5" ht="15" customHeight="1" x14ac:dyDescent="0.15">
      <c r="A15" s="189" t="s">
        <v>178</v>
      </c>
      <c r="B15" s="187" t="s">
        <v>132</v>
      </c>
      <c r="C15" s="189" t="s">
        <v>123</v>
      </c>
      <c r="D15" s="189" t="s">
        <v>122</v>
      </c>
      <c r="E15" s="16"/>
    </row>
    <row r="16" spans="1:5" ht="15" customHeight="1" x14ac:dyDescent="0.15">
      <c r="A16" s="189" t="s">
        <v>124</v>
      </c>
      <c r="B16" s="187" t="s">
        <v>179</v>
      </c>
      <c r="C16" s="189" t="s">
        <v>180</v>
      </c>
      <c r="D16" s="189" t="s">
        <v>125</v>
      </c>
      <c r="E16" s="16"/>
    </row>
    <row r="17" spans="1:6" ht="15" customHeight="1" x14ac:dyDescent="0.15">
      <c r="A17" s="189" t="s">
        <v>183</v>
      </c>
      <c r="B17" s="187" t="s">
        <v>185</v>
      </c>
      <c r="C17" s="189" t="s">
        <v>182</v>
      </c>
      <c r="D17" s="189" t="s">
        <v>181</v>
      </c>
      <c r="E17" s="16"/>
    </row>
    <row r="18" spans="1:6" ht="15" customHeight="1" x14ac:dyDescent="0.15">
      <c r="A18" s="16"/>
      <c r="B18" s="16"/>
      <c r="C18" s="16"/>
      <c r="D18" s="16"/>
      <c r="E18" s="16"/>
    </row>
    <row r="19" spans="1:6" ht="18" x14ac:dyDescent="0.2">
      <c r="A19" s="351" t="s">
        <v>79</v>
      </c>
      <c r="B19" s="351"/>
      <c r="C19" s="351"/>
      <c r="D19" s="351"/>
      <c r="E19" s="351"/>
    </row>
    <row r="20" spans="1:6" ht="15" customHeight="1" x14ac:dyDescent="0.2">
      <c r="A20" s="34" t="s">
        <v>70</v>
      </c>
      <c r="B20" s="29" t="s">
        <v>71</v>
      </c>
      <c r="C20" s="29" t="s">
        <v>71</v>
      </c>
      <c r="D20" s="34" t="s">
        <v>70</v>
      </c>
    </row>
    <row r="21" spans="1:6" ht="15" customHeight="1" x14ac:dyDescent="0.15">
      <c r="A21" s="186" t="s">
        <v>160</v>
      </c>
      <c r="B21" s="188" t="s">
        <v>161</v>
      </c>
      <c r="C21" s="188" t="s">
        <v>162</v>
      </c>
      <c r="D21" s="186" t="s">
        <v>161</v>
      </c>
    </row>
    <row r="22" spans="1:6" ht="15" customHeight="1" x14ac:dyDescent="0.15">
      <c r="A22" s="181" t="s">
        <v>0</v>
      </c>
      <c r="B22" s="25" t="s">
        <v>1</v>
      </c>
      <c r="C22" s="25" t="s">
        <v>2</v>
      </c>
      <c r="D22" s="35" t="s">
        <v>3</v>
      </c>
    </row>
    <row r="23" spans="1:6" ht="15" customHeight="1" x14ac:dyDescent="0.15">
      <c r="A23" s="261" t="s">
        <v>186</v>
      </c>
      <c r="B23" s="189" t="s">
        <v>187</v>
      </c>
      <c r="C23" s="189" t="s">
        <v>188</v>
      </c>
      <c r="D23" s="187" t="s">
        <v>270</v>
      </c>
    </row>
    <row r="24" spans="1:6" ht="15" customHeight="1" x14ac:dyDescent="0.15">
      <c r="A24" s="187" t="s">
        <v>190</v>
      </c>
      <c r="B24" s="189" t="s">
        <v>272</v>
      </c>
      <c r="C24" s="189" t="s">
        <v>189</v>
      </c>
      <c r="D24" s="187" t="s">
        <v>192</v>
      </c>
    </row>
    <row r="25" spans="1:6" ht="15" customHeight="1" x14ac:dyDescent="0.15">
      <c r="A25" s="187" t="s">
        <v>184</v>
      </c>
      <c r="B25" s="189" t="s">
        <v>191</v>
      </c>
      <c r="C25" s="189" t="s">
        <v>126</v>
      </c>
      <c r="D25" s="187" t="s">
        <v>193</v>
      </c>
    </row>
    <row r="26" spans="1:6" ht="15" customHeight="1" x14ac:dyDescent="0.15">
      <c r="A26" s="187" t="s">
        <v>133</v>
      </c>
      <c r="B26" s="189" t="s">
        <v>195</v>
      </c>
      <c r="C26" s="189" t="s">
        <v>271</v>
      </c>
      <c r="D26" s="187" t="s">
        <v>134</v>
      </c>
    </row>
    <row r="27" spans="1:6" ht="15" customHeight="1" x14ac:dyDescent="0.15">
      <c r="A27" s="16"/>
      <c r="B27" s="16"/>
      <c r="C27" s="16"/>
      <c r="D27" s="16"/>
      <c r="E27" s="16"/>
    </row>
    <row r="28" spans="1:6" ht="18" x14ac:dyDescent="0.2">
      <c r="A28" s="351" t="s">
        <v>83</v>
      </c>
      <c r="B28" s="351"/>
      <c r="C28" s="351"/>
      <c r="D28" s="351"/>
      <c r="E28" s="351"/>
    </row>
    <row r="29" spans="1:6" ht="15" customHeight="1" x14ac:dyDescent="0.2">
      <c r="A29" s="34" t="s">
        <v>70</v>
      </c>
      <c r="B29" s="34" t="s">
        <v>70</v>
      </c>
      <c r="C29" s="29" t="s">
        <v>71</v>
      </c>
      <c r="D29" s="29" t="s">
        <v>71</v>
      </c>
      <c r="E29" s="29" t="s">
        <v>71</v>
      </c>
      <c r="F29" s="6"/>
    </row>
    <row r="30" spans="1:6" ht="15" customHeight="1" x14ac:dyDescent="0.15">
      <c r="A30" s="186" t="s">
        <v>250</v>
      </c>
      <c r="B30" s="186" t="s">
        <v>249</v>
      </c>
      <c r="C30" s="188" t="s">
        <v>250</v>
      </c>
      <c r="D30" s="188" t="s">
        <v>248</v>
      </c>
      <c r="E30" s="188" t="s">
        <v>249</v>
      </c>
      <c r="F30" s="6"/>
    </row>
    <row r="31" spans="1:6" ht="15" customHeight="1" x14ac:dyDescent="0.15">
      <c r="A31" s="35" t="s">
        <v>0</v>
      </c>
      <c r="B31" s="35" t="s">
        <v>1</v>
      </c>
      <c r="C31" s="25" t="s">
        <v>2</v>
      </c>
      <c r="D31" s="25" t="s">
        <v>3</v>
      </c>
      <c r="E31" s="25" t="s">
        <v>62</v>
      </c>
      <c r="F31" s="6"/>
    </row>
    <row r="32" spans="1:6" ht="15" customHeight="1" x14ac:dyDescent="0.15">
      <c r="A32" s="187" t="s">
        <v>194</v>
      </c>
      <c r="B32" s="187" t="s">
        <v>196</v>
      </c>
      <c r="C32" s="189" t="s">
        <v>197</v>
      </c>
      <c r="D32" s="189" t="s">
        <v>139</v>
      </c>
      <c r="E32" s="189" t="s">
        <v>198</v>
      </c>
      <c r="F32" s="6"/>
    </row>
    <row r="33" spans="1:6" ht="15" customHeight="1" x14ac:dyDescent="0.15">
      <c r="A33" s="187" t="s">
        <v>200</v>
      </c>
      <c r="B33" s="187" t="s">
        <v>322</v>
      </c>
      <c r="C33" s="189" t="s">
        <v>274</v>
      </c>
      <c r="D33" s="189" t="s">
        <v>199</v>
      </c>
      <c r="E33" s="189" t="s">
        <v>137</v>
      </c>
      <c r="F33" s="6"/>
    </row>
    <row r="34" spans="1:6" ht="15" customHeight="1" x14ac:dyDescent="0.15">
      <c r="A34" s="187" t="s">
        <v>135</v>
      </c>
      <c r="B34" s="187" t="s">
        <v>138</v>
      </c>
      <c r="C34" s="189" t="s">
        <v>202</v>
      </c>
      <c r="D34" s="189" t="s">
        <v>136</v>
      </c>
      <c r="E34" s="189" t="s">
        <v>201</v>
      </c>
      <c r="F34" s="6"/>
    </row>
    <row r="35" spans="1:6" ht="15" customHeight="1" x14ac:dyDescent="0.15">
      <c r="A35" s="187" t="s">
        <v>204</v>
      </c>
      <c r="B35" s="187" t="s">
        <v>208</v>
      </c>
      <c r="C35" s="189" t="s">
        <v>206</v>
      </c>
      <c r="D35" s="189" t="s">
        <v>205</v>
      </c>
      <c r="E35" s="189" t="s">
        <v>203</v>
      </c>
      <c r="F35" s="6"/>
    </row>
    <row r="36" spans="1:6" ht="15" customHeight="1" x14ac:dyDescent="0.15">
      <c r="A36" s="16"/>
      <c r="B36" s="16"/>
      <c r="C36" s="16"/>
      <c r="D36" s="16"/>
      <c r="E36" s="16"/>
    </row>
    <row r="37" spans="1:6" ht="18" x14ac:dyDescent="0.2">
      <c r="A37" s="351" t="s">
        <v>130</v>
      </c>
      <c r="B37" s="351"/>
      <c r="C37" s="351"/>
      <c r="D37" s="351"/>
      <c r="E37" s="351"/>
    </row>
    <row r="38" spans="1:6" ht="16" x14ac:dyDescent="0.2">
      <c r="A38" s="34" t="s">
        <v>70</v>
      </c>
      <c r="B38" s="34" t="s">
        <v>70</v>
      </c>
      <c r="C38" s="34" t="s">
        <v>70</v>
      </c>
      <c r="D38" s="34" t="s">
        <v>70</v>
      </c>
      <c r="E38" s="34" t="s">
        <v>70</v>
      </c>
    </row>
    <row r="39" spans="1:6" ht="15" customHeight="1" x14ac:dyDescent="0.15">
      <c r="A39" s="186" t="s">
        <v>257</v>
      </c>
      <c r="B39" s="186" t="s">
        <v>258</v>
      </c>
      <c r="C39" s="186" t="s">
        <v>162</v>
      </c>
      <c r="D39" s="186" t="s">
        <v>163</v>
      </c>
      <c r="E39" s="186" t="s">
        <v>164</v>
      </c>
    </row>
    <row r="40" spans="1:6" ht="15" customHeight="1" x14ac:dyDescent="0.15">
      <c r="A40" s="35" t="s">
        <v>0</v>
      </c>
      <c r="B40" s="35" t="s">
        <v>1</v>
      </c>
      <c r="C40" s="35" t="s">
        <v>2</v>
      </c>
      <c r="D40" s="35" t="s">
        <v>3</v>
      </c>
      <c r="E40" s="35" t="s">
        <v>62</v>
      </c>
    </row>
    <row r="41" spans="1:6" ht="15" customHeight="1" x14ac:dyDescent="0.15">
      <c r="A41" s="187" t="s">
        <v>209</v>
      </c>
      <c r="B41" s="187" t="s">
        <v>210</v>
      </c>
      <c r="C41" s="187" t="s">
        <v>277</v>
      </c>
      <c r="D41" s="187" t="s">
        <v>141</v>
      </c>
      <c r="E41" s="187" t="s">
        <v>143</v>
      </c>
    </row>
    <row r="42" spans="1:6" ht="15" customHeight="1" x14ac:dyDescent="0.15">
      <c r="A42" s="187" t="s">
        <v>279</v>
      </c>
      <c r="B42" s="187" t="s">
        <v>207</v>
      </c>
      <c r="C42" s="187" t="s">
        <v>232</v>
      </c>
      <c r="D42" s="187" t="s">
        <v>218</v>
      </c>
      <c r="E42" s="187" t="s">
        <v>217</v>
      </c>
    </row>
    <row r="43" spans="1:6" ht="15" customHeight="1" x14ac:dyDescent="0.15">
      <c r="A43" s="187" t="s">
        <v>220</v>
      </c>
      <c r="B43" s="187" t="s">
        <v>278</v>
      </c>
      <c r="C43" s="187" t="s">
        <v>221</v>
      </c>
      <c r="D43" s="187" t="s">
        <v>234</v>
      </c>
      <c r="E43" s="187" t="s">
        <v>144</v>
      </c>
    </row>
    <row r="44" spans="1:6" ht="15" customHeight="1" x14ac:dyDescent="0.15">
      <c r="A44" s="187" t="s">
        <v>227</v>
      </c>
      <c r="B44" s="187" t="s">
        <v>233</v>
      </c>
      <c r="C44" s="187" t="s">
        <v>146</v>
      </c>
      <c r="D44" s="187" t="s">
        <v>214</v>
      </c>
      <c r="E44" s="187" t="s">
        <v>228</v>
      </c>
    </row>
    <row r="45" spans="1:6" ht="15" customHeight="1" x14ac:dyDescent="0.15">
      <c r="A45" s="19"/>
      <c r="B45" s="19"/>
      <c r="C45" s="19"/>
      <c r="D45" s="19"/>
      <c r="E45" s="19"/>
      <c r="F45" s="6"/>
    </row>
    <row r="46" spans="1:6" ht="15" customHeight="1" x14ac:dyDescent="0.2">
      <c r="A46" s="29" t="s">
        <v>71</v>
      </c>
      <c r="B46" s="29" t="s">
        <v>71</v>
      </c>
      <c r="C46" s="29" t="s">
        <v>71</v>
      </c>
      <c r="D46" s="29" t="s">
        <v>71</v>
      </c>
      <c r="F46" s="6"/>
    </row>
    <row r="47" spans="1:6" ht="15" customHeight="1" x14ac:dyDescent="0.15">
      <c r="A47" s="188" t="s">
        <v>257</v>
      </c>
      <c r="B47" s="188" t="s">
        <v>258</v>
      </c>
      <c r="C47" s="188" t="s">
        <v>163</v>
      </c>
      <c r="D47" s="188" t="s">
        <v>164</v>
      </c>
      <c r="F47" s="6"/>
    </row>
    <row r="48" spans="1:6" ht="15" customHeight="1" x14ac:dyDescent="0.15">
      <c r="A48" s="25" t="s">
        <v>74</v>
      </c>
      <c r="B48" s="25" t="s">
        <v>81</v>
      </c>
      <c r="C48" s="25" t="s">
        <v>82</v>
      </c>
      <c r="D48" s="25" t="s">
        <v>275</v>
      </c>
      <c r="F48" s="6"/>
    </row>
    <row r="49" spans="1:6" ht="15" customHeight="1" x14ac:dyDescent="0.15">
      <c r="A49" s="189" t="s">
        <v>211</v>
      </c>
      <c r="B49" s="189" t="s">
        <v>212</v>
      </c>
      <c r="C49" s="189" t="s">
        <v>213</v>
      </c>
      <c r="D49" s="189" t="s">
        <v>142</v>
      </c>
      <c r="F49" s="6"/>
    </row>
    <row r="50" spans="1:6" ht="15" customHeight="1" x14ac:dyDescent="0.15">
      <c r="A50" s="189" t="s">
        <v>219</v>
      </c>
      <c r="B50" s="189" t="s">
        <v>215</v>
      </c>
      <c r="C50" s="189" t="s">
        <v>216</v>
      </c>
      <c r="D50" s="189" t="s">
        <v>269</v>
      </c>
      <c r="F50" s="6"/>
    </row>
    <row r="51" spans="1:6" ht="15" customHeight="1" x14ac:dyDescent="0.15">
      <c r="A51" s="189" t="s">
        <v>148</v>
      </c>
      <c r="B51" s="189" t="s">
        <v>223</v>
      </c>
      <c r="C51" s="189" t="s">
        <v>222</v>
      </c>
      <c r="D51" s="189" t="s">
        <v>145</v>
      </c>
      <c r="F51" s="6"/>
    </row>
    <row r="52" spans="1:6" ht="15" customHeight="1" x14ac:dyDescent="0.15">
      <c r="A52" s="189" t="s">
        <v>226</v>
      </c>
      <c r="B52" s="189" t="s">
        <v>147</v>
      </c>
      <c r="C52" s="189" t="s">
        <v>225</v>
      </c>
      <c r="D52" s="189" t="s">
        <v>224</v>
      </c>
      <c r="F52" s="6"/>
    </row>
    <row r="53" spans="1:6" ht="15" customHeight="1" x14ac:dyDescent="0.15">
      <c r="A53" s="19"/>
      <c r="B53" s="19"/>
      <c r="C53" s="19"/>
      <c r="D53" s="19"/>
      <c r="E53" s="19"/>
      <c r="F53" s="6"/>
    </row>
    <row r="54" spans="1:6" ht="18" x14ac:dyDescent="0.2">
      <c r="A54" s="351" t="s">
        <v>80</v>
      </c>
      <c r="B54" s="351"/>
      <c r="C54" s="351"/>
      <c r="D54" s="351"/>
      <c r="E54" s="351"/>
    </row>
    <row r="55" spans="1:6" ht="15" customHeight="1" x14ac:dyDescent="0.2">
      <c r="A55" s="29" t="s">
        <v>71</v>
      </c>
      <c r="B55" s="34" t="s">
        <v>70</v>
      </c>
      <c r="C55" s="29" t="s">
        <v>71</v>
      </c>
      <c r="D55" s="34" t="s">
        <v>70</v>
      </c>
      <c r="F55" s="6"/>
    </row>
    <row r="56" spans="1:6" s="26" customFormat="1" ht="15" customHeight="1" x14ac:dyDescent="0.15">
      <c r="A56" s="188" t="s">
        <v>166</v>
      </c>
      <c r="B56" s="186" t="s">
        <v>165</v>
      </c>
      <c r="C56" s="188" t="s">
        <v>165</v>
      </c>
      <c r="D56" s="186" t="s">
        <v>166</v>
      </c>
      <c r="F56" s="98"/>
    </row>
    <row r="57" spans="1:6" s="26" customFormat="1" ht="15" customHeight="1" x14ac:dyDescent="0.15">
      <c r="A57" s="25" t="s">
        <v>0</v>
      </c>
      <c r="B57" s="35" t="s">
        <v>1</v>
      </c>
      <c r="C57" s="25" t="s">
        <v>2</v>
      </c>
      <c r="D57" s="35" t="s">
        <v>3</v>
      </c>
      <c r="F57" s="98"/>
    </row>
    <row r="58" spans="1:6" s="26" customFormat="1" ht="15" customHeight="1" x14ac:dyDescent="0.15">
      <c r="A58" s="189" t="s">
        <v>229</v>
      </c>
      <c r="B58" s="187" t="s">
        <v>140</v>
      </c>
      <c r="C58" s="189" t="s">
        <v>158</v>
      </c>
      <c r="D58" s="187" t="s">
        <v>230</v>
      </c>
      <c r="F58" s="98"/>
    </row>
    <row r="59" spans="1:6" s="26" customFormat="1" ht="15" customHeight="1" x14ac:dyDescent="0.15">
      <c r="A59" s="189" t="s">
        <v>236</v>
      </c>
      <c r="B59" s="187" t="s">
        <v>235</v>
      </c>
      <c r="C59" s="189" t="s">
        <v>231</v>
      </c>
      <c r="D59" s="187" t="s">
        <v>149</v>
      </c>
      <c r="F59" s="98"/>
    </row>
    <row r="60" spans="1:6" s="26" customFormat="1" ht="15" customHeight="1" x14ac:dyDescent="0.15">
      <c r="A60" s="189" t="s">
        <v>239</v>
      </c>
      <c r="B60" s="187" t="s">
        <v>237</v>
      </c>
      <c r="C60" s="189" t="s">
        <v>238</v>
      </c>
      <c r="D60" s="187" t="s">
        <v>240</v>
      </c>
      <c r="F60" s="98"/>
    </row>
    <row r="61" spans="1:6" s="26" customFormat="1" ht="15" customHeight="1" x14ac:dyDescent="0.15">
      <c r="A61" s="19"/>
      <c r="B61" s="187" t="s">
        <v>242</v>
      </c>
      <c r="C61" s="189" t="s">
        <v>243</v>
      </c>
      <c r="D61" s="187" t="s">
        <v>241</v>
      </c>
      <c r="F61" s="98"/>
    </row>
    <row r="62" spans="1:6" ht="15" customHeight="1" x14ac:dyDescent="0.15">
      <c r="A62" s="19"/>
      <c r="B62" s="16"/>
      <c r="C62" s="19"/>
      <c r="D62" s="19"/>
      <c r="E62" s="19"/>
      <c r="F62" s="6"/>
    </row>
    <row r="63" spans="1:6" ht="15" customHeight="1" x14ac:dyDescent="0.2">
      <c r="A63" s="351" t="s">
        <v>174</v>
      </c>
      <c r="B63" s="351"/>
      <c r="C63" s="351"/>
      <c r="D63" s="351"/>
      <c r="E63" s="351"/>
    </row>
    <row r="64" spans="1:6" ht="15" customHeight="1" x14ac:dyDescent="0.2">
      <c r="C64" s="34" t="s">
        <v>70</v>
      </c>
    </row>
    <row r="65" spans="3:3" ht="15" customHeight="1" x14ac:dyDescent="0.15">
      <c r="C65" s="186" t="s">
        <v>280</v>
      </c>
    </row>
    <row r="66" spans="3:3" ht="15" customHeight="1" x14ac:dyDescent="0.15">
      <c r="C66" s="35" t="s">
        <v>0</v>
      </c>
    </row>
    <row r="67" spans="3:3" ht="15" customHeight="1" x14ac:dyDescent="0.15">
      <c r="C67" s="187" t="s">
        <v>244</v>
      </c>
    </row>
    <row r="68" spans="3:3" ht="15" customHeight="1" x14ac:dyDescent="0.15">
      <c r="C68" s="187" t="s">
        <v>245</v>
      </c>
    </row>
    <row r="69" spans="3:3" ht="15" customHeight="1" x14ac:dyDescent="0.15">
      <c r="C69" s="187" t="s">
        <v>246</v>
      </c>
    </row>
    <row r="70" spans="3:3" ht="15" customHeight="1" x14ac:dyDescent="0.15">
      <c r="C70" s="187" t="s">
        <v>247</v>
      </c>
    </row>
  </sheetData>
  <mergeCells count="13">
    <mergeCell ref="A63:E63"/>
    <mergeCell ref="A19:E19"/>
    <mergeCell ref="A10:E10"/>
    <mergeCell ref="A37:E37"/>
    <mergeCell ref="A7:E7"/>
    <mergeCell ref="A8:E8"/>
    <mergeCell ref="A28:E28"/>
    <mergeCell ref="A1:E1"/>
    <mergeCell ref="A2:E2"/>
    <mergeCell ref="A4:E4"/>
    <mergeCell ref="A5:E5"/>
    <mergeCell ref="A54:E54"/>
    <mergeCell ref="A3:E3"/>
  </mergeCells>
  <phoneticPr fontId="2" type="noConversion"/>
  <printOptions horizontalCentered="1" verticalCentered="1"/>
  <pageMargins left="0.25" right="0.25" top="0.23" bottom="0.24" header="0.22" footer="0.24"/>
  <pageSetup scale="52" orientation="portrait" copies="11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5"/>
  <sheetViews>
    <sheetView topLeftCell="A2" workbookViewId="0">
      <selection activeCell="A19" sqref="A19:A21"/>
    </sheetView>
  </sheetViews>
  <sheetFormatPr baseColWidth="10" defaultRowHeight="13" x14ac:dyDescent="0.15"/>
  <cols>
    <col min="1" max="1" width="46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Pools!C20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Pools!C21</f>
        <v>The Fieldhouse Ct. 6</v>
      </c>
    </row>
    <row r="5" spans="1:13" s="26" customFormat="1" ht="14" x14ac:dyDescent="0.15">
      <c r="A5" s="38" t="s">
        <v>5</v>
      </c>
      <c r="B5" s="26" t="str">
        <f>Pools!A19</f>
        <v>Division 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6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DCVA/505 15N Team Zia</v>
      </c>
      <c r="C12" s="376"/>
      <c r="D12" s="360" t="str">
        <f>A16</f>
        <v>ABQ Premier Koa 16N</v>
      </c>
      <c r="E12" s="359"/>
      <c r="F12" s="360" t="str">
        <f>A19</f>
        <v>ARVC 15N2 Adidas</v>
      </c>
      <c r="G12" s="359"/>
      <c r="H12" s="358" t="str">
        <f>A22</f>
        <v>NM Premier 16C Asics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Pools!C23</f>
        <v>DCVA/505 15N Team Zia</v>
      </c>
      <c r="B13" s="370"/>
      <c r="C13" s="371"/>
      <c r="D13" s="40">
        <v>25</v>
      </c>
      <c r="E13" s="40">
        <v>10</v>
      </c>
      <c r="F13" s="40">
        <v>25</v>
      </c>
      <c r="G13" s="40">
        <v>19</v>
      </c>
      <c r="H13" s="40">
        <v>17</v>
      </c>
      <c r="I13" s="40">
        <v>25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23</v>
      </c>
      <c r="E14" s="40">
        <v>25</v>
      </c>
      <c r="F14" s="40">
        <v>25</v>
      </c>
      <c r="G14" s="40">
        <v>20</v>
      </c>
      <c r="H14" s="40">
        <v>16</v>
      </c>
      <c r="I14" s="40">
        <v>25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>
        <v>15</v>
      </c>
      <c r="E15" s="40">
        <v>7</v>
      </c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Pools!C24</f>
        <v>ABQ Premier Koa 16N</v>
      </c>
      <c r="B16" s="42">
        <f>IF(E13&gt;0,E13," ")</f>
        <v>10</v>
      </c>
      <c r="C16" s="42">
        <f>IF(D13&gt;0,D13," ")</f>
        <v>25</v>
      </c>
      <c r="D16" s="370"/>
      <c r="E16" s="371"/>
      <c r="F16" s="40">
        <v>25</v>
      </c>
      <c r="G16" s="40">
        <v>18</v>
      </c>
      <c r="H16" s="40">
        <v>9</v>
      </c>
      <c r="I16" s="40">
        <v>25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f>IF(E14&gt;0,E14," ")</f>
        <v>25</v>
      </c>
      <c r="C17" s="42">
        <f>IF(D14&gt;0,D14," ")</f>
        <v>23</v>
      </c>
      <c r="D17" s="372"/>
      <c r="E17" s="373"/>
      <c r="F17" s="40">
        <v>26</v>
      </c>
      <c r="G17" s="40">
        <v>24</v>
      </c>
      <c r="H17" s="40">
        <v>19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>
        <f>IF(E15&gt;0,E15," ")</f>
        <v>7</v>
      </c>
      <c r="C18" s="42">
        <f>IF(D15&gt;0,D15," ")</f>
        <v>15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Pools!C25</f>
        <v>ARVC 15N2 Adidas</v>
      </c>
      <c r="B19" s="42">
        <f>IF(G13&gt;0,G13," ")</f>
        <v>19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23</v>
      </c>
      <c r="I19" s="40">
        <v>25</v>
      </c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f>IF(G14&gt;0,G14," ")</f>
        <v>20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18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Pools!C26</f>
        <v>NM Premier 16C Asics</v>
      </c>
      <c r="B22" s="42">
        <f>IF(I13&gt;0,I13," ")</f>
        <v>25</v>
      </c>
      <c r="C22" s="42">
        <f>IF(H13&gt;0,H13," ")</f>
        <v>17</v>
      </c>
      <c r="D22" s="42">
        <f>IF(I16&gt;0,I16," ")</f>
        <v>25</v>
      </c>
      <c r="E22" s="42">
        <f>IF(H16&gt;0,H16," ")</f>
        <v>9</v>
      </c>
      <c r="F22" s="42">
        <f>IF(I19&gt;0,I19," ")</f>
        <v>25</v>
      </c>
      <c r="G22" s="42">
        <f>IF(H19&gt;0,H19," ")</f>
        <v>23</v>
      </c>
      <c r="H22" s="370"/>
      <c r="I22" s="371"/>
      <c r="J22" s="361">
        <v>4</v>
      </c>
      <c r="K22" s="364">
        <v>1</v>
      </c>
      <c r="L22" s="365"/>
    </row>
    <row r="23" spans="1:13" s="41" customFormat="1" ht="24" customHeight="1" x14ac:dyDescent="0.2">
      <c r="A23" s="362"/>
      <c r="B23" s="42">
        <f>IF(I14&gt;0,I14," ")</f>
        <v>25</v>
      </c>
      <c r="C23" s="42">
        <f>IF(H14&gt;0,H14," ")</f>
        <v>16</v>
      </c>
      <c r="D23" s="42">
        <f>IF(I17&gt;0,I17," ")</f>
        <v>25</v>
      </c>
      <c r="E23" s="42">
        <f>IF(H17&gt;0,H17," ")</f>
        <v>19</v>
      </c>
      <c r="F23" s="42">
        <f>IF(I20&gt;0,I20," ")</f>
        <v>25</v>
      </c>
      <c r="G23" s="42">
        <f>IF(H20&gt;0,H20," ")</f>
        <v>18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15N Team Zia</v>
      </c>
      <c r="B28" s="378">
        <v>4</v>
      </c>
      <c r="C28" s="379"/>
      <c r="D28" s="378">
        <v>3</v>
      </c>
      <c r="E28" s="379"/>
      <c r="F28" s="378"/>
      <c r="G28" s="379"/>
      <c r="H28" s="44"/>
      <c r="I28" s="45">
        <f>D13+D14+D15+F13+F14+F15+H13+H14+H15</f>
        <v>146</v>
      </c>
      <c r="J28" s="45">
        <f>E13+E14+E15+G13+G14+G15+I13+I14+I15</f>
        <v>131</v>
      </c>
      <c r="K28" s="45">
        <f>I28-J28</f>
        <v>15</v>
      </c>
    </row>
    <row r="29" spans="1:13" ht="24" customHeight="1" x14ac:dyDescent="0.15">
      <c r="A29" s="2" t="str">
        <f>A16</f>
        <v>ABQ Premier Koa 16N</v>
      </c>
      <c r="B29" s="378">
        <v>3</v>
      </c>
      <c r="C29" s="379"/>
      <c r="D29" s="378">
        <v>4</v>
      </c>
      <c r="E29" s="379"/>
      <c r="F29" s="378"/>
      <c r="G29" s="379"/>
      <c r="H29" s="44"/>
      <c r="I29" s="45">
        <f>B16+B17+B18+F16+F17+F18+H16+H17+H18</f>
        <v>121</v>
      </c>
      <c r="J29" s="45">
        <f>C16+C17+C18+G16+G17+G18+I16+I17+I18</f>
        <v>155</v>
      </c>
      <c r="K29" s="45">
        <f>I29-J29</f>
        <v>-34</v>
      </c>
    </row>
    <row r="30" spans="1:13" ht="24" customHeight="1" x14ac:dyDescent="0.15">
      <c r="A30" s="2" t="str">
        <f>A19</f>
        <v>ARVC 15N2 Adidas</v>
      </c>
      <c r="B30" s="378"/>
      <c r="C30" s="379"/>
      <c r="D30" s="378">
        <v>6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Premier 16C Asics</v>
      </c>
      <c r="B31" s="378">
        <v>6</v>
      </c>
      <c r="C31" s="379"/>
      <c r="D31" s="378"/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DCVA/505 15N Team Zia</v>
      </c>
      <c r="C35" s="359"/>
      <c r="D35" s="360" t="str">
        <f>A30</f>
        <v>ARVC 15N2 Adidas</v>
      </c>
      <c r="E35" s="359"/>
      <c r="F35" s="380" t="str">
        <f>A16</f>
        <v>ABQ Premier Koa 16N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ABQ Premier Koa 16N</v>
      </c>
      <c r="C36" s="359"/>
      <c r="D36" s="360" t="str">
        <f>A22</f>
        <v>NM Premier 16C Asics</v>
      </c>
      <c r="E36" s="359"/>
      <c r="F36" s="380" t="str">
        <f>A13</f>
        <v>DCVA/505 15N Team Zia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DCVA/505 15N Team Zia</v>
      </c>
      <c r="C37" s="359"/>
      <c r="D37" s="360" t="str">
        <f>A31</f>
        <v>NM Premier 16C Asics</v>
      </c>
      <c r="E37" s="359"/>
      <c r="F37" s="380" t="str">
        <f>A30</f>
        <v>ARVC 15N2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ABQ Premier Koa 16N</v>
      </c>
      <c r="C38" s="359"/>
      <c r="D38" s="360" t="str">
        <f>A30</f>
        <v>ARVC 15N2 Adidas</v>
      </c>
      <c r="E38" s="359"/>
      <c r="F38" s="380" t="str">
        <f>A28</f>
        <v>DCVA/505 15N Team Zia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15N2 Adidas</v>
      </c>
      <c r="C39" s="359"/>
      <c r="D39" s="360" t="str">
        <f>A31</f>
        <v>NM Premier 16C Asics</v>
      </c>
      <c r="E39" s="359"/>
      <c r="F39" s="380" t="str">
        <f>A16</f>
        <v>ABQ Premier Koa 16N</v>
      </c>
      <c r="G39" s="380"/>
    </row>
    <row r="40" spans="1:12" ht="18" customHeight="1" x14ac:dyDescent="0.15">
      <c r="A40" s="3" t="s">
        <v>26</v>
      </c>
      <c r="B40" s="360" t="str">
        <f>A13</f>
        <v>DCVA/505 15N Team Zia</v>
      </c>
      <c r="C40" s="359"/>
      <c r="D40" s="360" t="str">
        <f>A29</f>
        <v>ABQ Premier Koa 16N</v>
      </c>
      <c r="E40" s="359"/>
      <c r="F40" s="380" t="str">
        <f>A22</f>
        <v>NM Premier 16C Asics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7:C27"/>
    <mergeCell ref="D27:E27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43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45"/>
  <sheetViews>
    <sheetView workbookViewId="0">
      <selection activeCell="A19" sqref="A19:A21"/>
    </sheetView>
  </sheetViews>
  <sheetFormatPr baseColWidth="10" defaultRowHeight="13" x14ac:dyDescent="0.15"/>
  <cols>
    <col min="1" max="1" width="46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Pools!D20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Pools!D21</f>
        <v>The Fieldhouse Ct. 5</v>
      </c>
    </row>
    <row r="5" spans="1:13" s="26" customFormat="1" ht="14" x14ac:dyDescent="0.15">
      <c r="A5" s="38" t="s">
        <v>5</v>
      </c>
      <c r="B5" s="26" t="str">
        <f>Pools!A19</f>
        <v>Division 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NM Premier 17N Asics</v>
      </c>
      <c r="C12" s="376"/>
      <c r="D12" s="360" t="str">
        <f>A16</f>
        <v>DCVA/505 14N Ohana</v>
      </c>
      <c r="E12" s="359"/>
      <c r="F12" s="360" t="str">
        <f>A19</f>
        <v>FCVBC 15 Tani</v>
      </c>
      <c r="G12" s="359"/>
      <c r="H12" s="358" t="str">
        <f>A22</f>
        <v>ARVC 14N1 Adidas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Pools!D23</f>
        <v>NM Premier 17N Asics</v>
      </c>
      <c r="B13" s="370"/>
      <c r="C13" s="371"/>
      <c r="D13" s="40">
        <v>16</v>
      </c>
      <c r="E13" s="40">
        <v>25</v>
      </c>
      <c r="F13" s="40">
        <v>25</v>
      </c>
      <c r="G13" s="40">
        <v>8</v>
      </c>
      <c r="H13" s="40">
        <v>19</v>
      </c>
      <c r="I13" s="40">
        <v>25</v>
      </c>
      <c r="J13" s="361">
        <v>1</v>
      </c>
      <c r="K13" s="364">
        <v>3</v>
      </c>
      <c r="L13" s="365"/>
    </row>
    <row r="14" spans="1:13" s="41" customFormat="1" ht="24" customHeight="1" x14ac:dyDescent="0.2">
      <c r="A14" s="362"/>
      <c r="B14" s="372"/>
      <c r="C14" s="373"/>
      <c r="D14" s="40">
        <v>17</v>
      </c>
      <c r="E14" s="40">
        <v>25</v>
      </c>
      <c r="F14" s="40">
        <v>25</v>
      </c>
      <c r="G14" s="40">
        <v>12</v>
      </c>
      <c r="H14" s="40">
        <v>25</v>
      </c>
      <c r="I14" s="40">
        <v>27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Pools!D24</f>
        <v>DCVA/505 14N Ohana</v>
      </c>
      <c r="B16" s="42">
        <v>25</v>
      </c>
      <c r="C16" s="42">
        <v>16</v>
      </c>
      <c r="D16" s="370"/>
      <c r="E16" s="371"/>
      <c r="F16" s="40">
        <v>25</v>
      </c>
      <c r="G16" s="40">
        <v>7</v>
      </c>
      <c r="H16" s="40">
        <v>25</v>
      </c>
      <c r="I16" s="40">
        <v>14</v>
      </c>
      <c r="J16" s="361">
        <v>2</v>
      </c>
      <c r="K16" s="364">
        <v>1</v>
      </c>
      <c r="L16" s="365"/>
    </row>
    <row r="17" spans="1:13" s="41" customFormat="1" ht="24" customHeight="1" x14ac:dyDescent="0.2">
      <c r="A17" s="362"/>
      <c r="B17" s="42">
        <v>25</v>
      </c>
      <c r="C17" s="42">
        <v>17</v>
      </c>
      <c r="D17" s="372"/>
      <c r="E17" s="373"/>
      <c r="F17" s="40">
        <v>25</v>
      </c>
      <c r="G17" s="40">
        <v>4</v>
      </c>
      <c r="H17" s="40">
        <v>25</v>
      </c>
      <c r="I17" s="40">
        <v>8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Pools!D25</f>
        <v>FCVBC 15 Tani</v>
      </c>
      <c r="B19" s="42">
        <v>8</v>
      </c>
      <c r="C19" s="42">
        <v>25</v>
      </c>
      <c r="D19" s="42">
        <v>7</v>
      </c>
      <c r="E19" s="42">
        <v>25</v>
      </c>
      <c r="F19" s="43"/>
      <c r="G19" s="43"/>
      <c r="H19" s="40">
        <v>12</v>
      </c>
      <c r="I19" s="40">
        <v>25</v>
      </c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v>12</v>
      </c>
      <c r="C20" s="42">
        <v>25</v>
      </c>
      <c r="D20" s="42">
        <v>4</v>
      </c>
      <c r="E20" s="42">
        <v>25</v>
      </c>
      <c r="F20" s="43"/>
      <c r="G20" s="43"/>
      <c r="H20" s="40">
        <v>13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Pools!D26</f>
        <v>ARVC 14N1 Adidas</v>
      </c>
      <c r="B22" s="42">
        <v>25</v>
      </c>
      <c r="C22" s="42">
        <v>19</v>
      </c>
      <c r="D22" s="42">
        <v>14</v>
      </c>
      <c r="E22" s="42">
        <v>25</v>
      </c>
      <c r="F22" s="42">
        <v>25</v>
      </c>
      <c r="G22" s="42">
        <v>12</v>
      </c>
      <c r="H22" s="370"/>
      <c r="I22" s="371"/>
      <c r="J22" s="361">
        <v>4</v>
      </c>
      <c r="K22" s="364">
        <v>2</v>
      </c>
      <c r="L22" s="365"/>
    </row>
    <row r="23" spans="1:13" s="41" customFormat="1" ht="24" customHeight="1" x14ac:dyDescent="0.2">
      <c r="A23" s="362"/>
      <c r="B23" s="42">
        <v>27</v>
      </c>
      <c r="C23" s="42">
        <v>25</v>
      </c>
      <c r="D23" s="42">
        <v>8</v>
      </c>
      <c r="E23" s="42">
        <v>25</v>
      </c>
      <c r="F23" s="42">
        <v>25</v>
      </c>
      <c r="G23" s="42">
        <v>13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Premier 17N Asics</v>
      </c>
      <c r="B28" s="378">
        <v>2</v>
      </c>
      <c r="C28" s="379"/>
      <c r="D28" s="378">
        <v>4</v>
      </c>
      <c r="E28" s="379"/>
      <c r="F28" s="378"/>
      <c r="G28" s="379"/>
      <c r="H28" s="44"/>
      <c r="I28" s="45">
        <f>D13+D14+D15+F13+F14+F15+H13+H14+H15</f>
        <v>127</v>
      </c>
      <c r="J28" s="45">
        <f>E13+E14+E15+G13+G14+G15+I13+I14+I15</f>
        <v>122</v>
      </c>
      <c r="K28" s="45">
        <f>I28-J28</f>
        <v>5</v>
      </c>
    </row>
    <row r="29" spans="1:13" ht="24" customHeight="1" x14ac:dyDescent="0.15">
      <c r="A29" s="2" t="str">
        <f>A16</f>
        <v>DCVA/505 14N Ohana</v>
      </c>
      <c r="B29" s="378">
        <v>6</v>
      </c>
      <c r="C29" s="379"/>
      <c r="D29" s="378"/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15 Tani</v>
      </c>
      <c r="B30" s="378"/>
      <c r="C30" s="379"/>
      <c r="D30" s="378">
        <v>6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14N1 Adidas</v>
      </c>
      <c r="B31" s="378">
        <v>4</v>
      </c>
      <c r="C31" s="379"/>
      <c r="D31" s="378">
        <v>2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NM Premier 17N Asics</v>
      </c>
      <c r="C35" s="359"/>
      <c r="D35" s="360" t="str">
        <f>A30</f>
        <v>FCVBC 15 Tani</v>
      </c>
      <c r="E35" s="359"/>
      <c r="F35" s="380" t="str">
        <f>A16</f>
        <v>DCVA/505 14N Ohana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DCVA/505 14N Ohana</v>
      </c>
      <c r="C36" s="359"/>
      <c r="D36" s="360" t="str">
        <f>A22</f>
        <v>ARVC 14N1 Adidas</v>
      </c>
      <c r="E36" s="359"/>
      <c r="F36" s="380" t="str">
        <f>A13</f>
        <v>NM Premier 17N Asics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NM Premier 17N Asics</v>
      </c>
      <c r="C37" s="359"/>
      <c r="D37" s="360" t="str">
        <f>A31</f>
        <v>ARVC 14N1 Adidas</v>
      </c>
      <c r="E37" s="359"/>
      <c r="F37" s="380" t="str">
        <f>A30</f>
        <v>FCVBC 15 Tani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DCVA/505 14N Ohana</v>
      </c>
      <c r="C38" s="359"/>
      <c r="D38" s="360" t="str">
        <f>A30</f>
        <v>FCVBC 15 Tani</v>
      </c>
      <c r="E38" s="359"/>
      <c r="F38" s="380" t="str">
        <f>A28</f>
        <v>NM Premier 17N Asics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FCVBC 15 Tani</v>
      </c>
      <c r="C39" s="359"/>
      <c r="D39" s="360" t="str">
        <f>A31</f>
        <v>ARVC 14N1 Adidas</v>
      </c>
      <c r="E39" s="359"/>
      <c r="F39" s="380" t="str">
        <f>A16</f>
        <v>DCVA/505 14N Ohana</v>
      </c>
      <c r="G39" s="380"/>
    </row>
    <row r="40" spans="1:12" ht="18" customHeight="1" x14ac:dyDescent="0.15">
      <c r="A40" s="3" t="s">
        <v>26</v>
      </c>
      <c r="B40" s="360" t="str">
        <f>A13</f>
        <v>NM Premier 17N Asics</v>
      </c>
      <c r="C40" s="359"/>
      <c r="D40" s="360" t="str">
        <f>A29</f>
        <v>DCVA/505 14N Ohana</v>
      </c>
      <c r="E40" s="359"/>
      <c r="F40" s="380" t="str">
        <f>A22</f>
        <v>ARVC 14N1 Adidas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3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02"/>
  <sheetViews>
    <sheetView topLeftCell="A7" workbookViewId="0">
      <selection activeCell="A33" sqref="A33"/>
    </sheetView>
  </sheetViews>
  <sheetFormatPr baseColWidth="10" defaultRowHeight="13" x14ac:dyDescent="0.15"/>
  <cols>
    <col min="1" max="1" width="27.6640625" customWidth="1"/>
    <col min="2" max="6" width="28.6640625" customWidth="1"/>
    <col min="7" max="7" width="27.6640625" customWidth="1"/>
    <col min="8" max="9" width="25.6640625" customWidth="1"/>
    <col min="10" max="256" width="8.83203125" customWidth="1"/>
  </cols>
  <sheetData>
    <row r="1" spans="1:9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  <c r="H1" s="53"/>
      <c r="I1" s="53"/>
    </row>
    <row r="2" spans="1:9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54"/>
      <c r="I2" s="54"/>
    </row>
    <row r="3" spans="1:9" ht="18" x14ac:dyDescent="0.2">
      <c r="A3" s="388"/>
      <c r="B3" s="388"/>
      <c r="C3" s="388"/>
      <c r="D3" s="5"/>
      <c r="E3" s="5"/>
    </row>
    <row r="4" spans="1:9" ht="20" x14ac:dyDescent="0.2">
      <c r="A4" s="385" t="str">
        <f>Pools!A19</f>
        <v>Division II</v>
      </c>
      <c r="B4" s="385"/>
      <c r="C4" s="385"/>
      <c r="D4" s="385"/>
      <c r="E4" s="385"/>
      <c r="F4" s="385"/>
      <c r="G4" s="385"/>
      <c r="H4" s="24"/>
      <c r="I4" s="24"/>
    </row>
    <row r="5" spans="1:9" ht="20" x14ac:dyDescent="0.2">
      <c r="A5" s="385" t="s">
        <v>33</v>
      </c>
      <c r="B5" s="385"/>
      <c r="C5" s="385"/>
      <c r="D5" s="385"/>
      <c r="E5" s="385"/>
      <c r="F5" s="385"/>
      <c r="G5" s="385"/>
      <c r="H5" s="55"/>
      <c r="I5" s="55"/>
    </row>
    <row r="6" spans="1:9" ht="20" x14ac:dyDescent="0.2">
      <c r="A6" s="15"/>
      <c r="B6" s="15"/>
      <c r="C6" s="15"/>
      <c r="D6" s="15"/>
      <c r="E6" s="15"/>
      <c r="F6" s="15"/>
      <c r="G6" s="15"/>
      <c r="H6" s="55"/>
      <c r="I6" s="55"/>
    </row>
    <row r="7" spans="1:9" ht="20" x14ac:dyDescent="0.2">
      <c r="A7" s="190"/>
      <c r="B7" s="190"/>
      <c r="C7" s="191" t="s">
        <v>282</v>
      </c>
      <c r="D7" s="191" t="s">
        <v>32</v>
      </c>
      <c r="E7" s="191" t="s">
        <v>283</v>
      </c>
      <c r="F7" s="190"/>
      <c r="G7" s="190"/>
      <c r="H7" s="57"/>
      <c r="I7" s="57"/>
    </row>
    <row r="8" spans="1:9" ht="16" x14ac:dyDescent="0.2">
      <c r="A8" s="190"/>
      <c r="B8" s="190"/>
      <c r="C8" s="190"/>
      <c r="D8" s="190"/>
      <c r="E8" s="190"/>
      <c r="F8" s="190"/>
      <c r="G8" s="190"/>
      <c r="H8" s="14"/>
      <c r="I8" s="14"/>
    </row>
    <row r="9" spans="1:9" ht="16" x14ac:dyDescent="0.2">
      <c r="A9" s="386" t="s">
        <v>31</v>
      </c>
      <c r="B9" s="386"/>
      <c r="C9" s="386"/>
      <c r="D9" s="386"/>
      <c r="E9" s="386"/>
      <c r="F9" s="386"/>
      <c r="G9" s="386"/>
      <c r="H9" s="14"/>
      <c r="I9" s="14"/>
    </row>
    <row r="10" spans="1:9" ht="16" x14ac:dyDescent="0.2">
      <c r="A10" s="190"/>
      <c r="B10" s="191"/>
      <c r="C10" s="191"/>
      <c r="D10" s="191"/>
      <c r="E10" s="191"/>
      <c r="F10" s="191"/>
      <c r="G10" s="190"/>
      <c r="H10" s="58"/>
      <c r="I10" s="58"/>
    </row>
    <row r="11" spans="1:9" ht="16" x14ac:dyDescent="0.2">
      <c r="A11" s="190"/>
      <c r="B11" s="190"/>
      <c r="C11" s="190"/>
      <c r="D11" s="190"/>
      <c r="E11" s="190"/>
      <c r="F11" s="190"/>
      <c r="G11" s="190"/>
      <c r="H11" s="14"/>
      <c r="I11" s="14"/>
    </row>
    <row r="12" spans="1:9" ht="30" customHeight="1" thickBot="1" x14ac:dyDescent="0.25">
      <c r="A12" s="28"/>
      <c r="B12" s="28"/>
      <c r="C12" s="28"/>
      <c r="D12" s="60" t="s">
        <v>364</v>
      </c>
      <c r="E12" s="28"/>
      <c r="F12" s="28"/>
      <c r="G12" s="28"/>
      <c r="H12" s="14"/>
      <c r="I12" s="14"/>
    </row>
    <row r="13" spans="1:9" s="26" customFormat="1" ht="27" customHeight="1" thickTop="1" x14ac:dyDescent="0.2">
      <c r="A13" s="28"/>
      <c r="B13" s="28"/>
      <c r="C13" s="28"/>
      <c r="D13" s="311"/>
      <c r="E13" s="28"/>
      <c r="F13" s="28"/>
      <c r="G13" s="28"/>
      <c r="H13" s="96"/>
      <c r="I13" s="122"/>
    </row>
    <row r="14" spans="1:9" s="26" customFormat="1" ht="27" customHeight="1" x14ac:dyDescent="0.2">
      <c r="A14" s="28"/>
      <c r="B14" s="28"/>
      <c r="C14" s="28"/>
      <c r="D14" s="194" t="s">
        <v>53</v>
      </c>
      <c r="E14" s="28"/>
      <c r="F14" s="28"/>
      <c r="G14" s="28"/>
      <c r="H14" s="96"/>
      <c r="I14" s="122"/>
    </row>
    <row r="15" spans="1:9" s="26" customFormat="1" ht="27" customHeight="1" thickBot="1" x14ac:dyDescent="0.25">
      <c r="A15" s="28"/>
      <c r="B15" s="28"/>
      <c r="C15" s="195" t="s">
        <v>195</v>
      </c>
      <c r="D15" s="196" t="str">
        <f>C7</f>
        <v>Fieldhouse Ct. 4</v>
      </c>
      <c r="E15" s="197" t="s">
        <v>186</v>
      </c>
      <c r="F15" s="28"/>
      <c r="G15" s="28"/>
      <c r="H15" s="96"/>
      <c r="I15" s="122"/>
    </row>
    <row r="16" spans="1:9" s="26" customFormat="1" ht="27" customHeight="1" x14ac:dyDescent="0.2">
      <c r="A16" s="28"/>
      <c r="B16" s="28"/>
      <c r="C16" s="320" t="s">
        <v>436</v>
      </c>
      <c r="D16" s="199" t="s">
        <v>59</v>
      </c>
      <c r="E16" s="319" t="s">
        <v>435</v>
      </c>
      <c r="F16" s="28"/>
      <c r="G16" s="28"/>
      <c r="H16" s="96"/>
      <c r="I16" s="122"/>
    </row>
    <row r="17" spans="1:9" s="26" customFormat="1" ht="27" customHeight="1" x14ac:dyDescent="0.2">
      <c r="A17" s="28"/>
      <c r="B17" s="28"/>
      <c r="C17" s="201"/>
      <c r="D17" s="202"/>
      <c r="E17" s="203"/>
      <c r="F17" s="28"/>
      <c r="G17" s="28"/>
      <c r="H17" s="96"/>
      <c r="I17" s="122"/>
    </row>
    <row r="18" spans="1:9" s="26" customFormat="1" ht="27" customHeight="1" thickBot="1" x14ac:dyDescent="0.25">
      <c r="A18" s="28"/>
      <c r="B18" s="28"/>
      <c r="C18" s="204" t="s">
        <v>43</v>
      </c>
      <c r="D18" s="205"/>
      <c r="E18" s="206" t="s">
        <v>41</v>
      </c>
      <c r="F18" s="28"/>
      <c r="G18" s="28"/>
      <c r="H18" s="96"/>
      <c r="I18" s="122"/>
    </row>
    <row r="19" spans="1:9" s="26" customFormat="1" ht="27" customHeight="1" thickTop="1" thickBot="1" x14ac:dyDescent="0.25">
      <c r="A19" s="28"/>
      <c r="B19" s="207" t="s">
        <v>188</v>
      </c>
      <c r="C19" s="208" t="str">
        <f>E19</f>
        <v>Fieldhouse Ct. 4</v>
      </c>
      <c r="D19" s="209" t="s">
        <v>414</v>
      </c>
      <c r="E19" s="210" t="str">
        <f>D23</f>
        <v>Fieldhouse Ct. 4</v>
      </c>
      <c r="F19" s="211" t="s">
        <v>192</v>
      </c>
      <c r="G19" s="28"/>
      <c r="H19" s="96"/>
      <c r="I19" s="122"/>
    </row>
    <row r="20" spans="1:9" s="26" customFormat="1" ht="27" customHeight="1" thickBot="1" x14ac:dyDescent="0.25">
      <c r="A20" s="28"/>
      <c r="B20" s="320" t="s">
        <v>538</v>
      </c>
      <c r="C20" s="212" t="s">
        <v>49</v>
      </c>
      <c r="D20" s="213" t="s">
        <v>426</v>
      </c>
      <c r="E20" s="214" t="s">
        <v>48</v>
      </c>
      <c r="F20" s="319" t="s">
        <v>508</v>
      </c>
      <c r="G20" s="28"/>
      <c r="H20" s="96"/>
      <c r="I20" s="122"/>
    </row>
    <row r="21" spans="1:9" s="26" customFormat="1" ht="27" customHeight="1" thickTop="1" x14ac:dyDescent="0.2">
      <c r="A21" s="28"/>
      <c r="B21" s="212"/>
      <c r="C21" s="212"/>
      <c r="D21" s="193"/>
      <c r="E21" s="203"/>
      <c r="F21" s="203"/>
      <c r="G21" s="28"/>
      <c r="H21" s="96"/>
      <c r="I21" s="122"/>
    </row>
    <row r="22" spans="1:9" s="26" customFormat="1" ht="27" customHeight="1" x14ac:dyDescent="0.2">
      <c r="A22" s="28"/>
      <c r="B22" s="212"/>
      <c r="C22" s="212"/>
      <c r="D22" s="194" t="s">
        <v>39</v>
      </c>
      <c r="E22" s="203"/>
      <c r="F22" s="203"/>
      <c r="G22" s="28"/>
      <c r="H22" s="96"/>
      <c r="I22" s="122"/>
    </row>
    <row r="23" spans="1:9" s="26" customFormat="1" ht="27" customHeight="1" thickBot="1" x14ac:dyDescent="0.25">
      <c r="A23" s="28"/>
      <c r="B23" s="201"/>
      <c r="C23" s="215" t="s">
        <v>188</v>
      </c>
      <c r="D23" s="196" t="str">
        <f>D15</f>
        <v>Fieldhouse Ct. 4</v>
      </c>
      <c r="E23" s="207" t="s">
        <v>192</v>
      </c>
      <c r="F23" s="214"/>
      <c r="G23" s="28"/>
      <c r="H23" s="96"/>
      <c r="I23" s="122"/>
    </row>
    <row r="24" spans="1:9" s="26" customFormat="1" ht="27" customHeight="1" x14ac:dyDescent="0.2">
      <c r="A24" s="28"/>
      <c r="B24" s="201"/>
      <c r="C24" s="322" t="s">
        <v>471</v>
      </c>
      <c r="D24" s="202" t="s">
        <v>46</v>
      </c>
      <c r="E24" s="322" t="s">
        <v>470</v>
      </c>
      <c r="F24" s="214"/>
      <c r="G24" s="28"/>
      <c r="H24" s="96"/>
      <c r="I24" s="122"/>
    </row>
    <row r="25" spans="1:9" s="26" customFormat="1" ht="27" customHeight="1" x14ac:dyDescent="0.2">
      <c r="A25" s="28"/>
      <c r="B25" s="201"/>
      <c r="C25" s="28"/>
      <c r="D25" s="202"/>
      <c r="E25" s="28"/>
      <c r="F25" s="214"/>
      <c r="G25" s="28"/>
      <c r="H25" s="96"/>
      <c r="I25" s="122"/>
    </row>
    <row r="26" spans="1:9" s="26" customFormat="1" ht="27" customHeight="1" thickBot="1" x14ac:dyDescent="0.25">
      <c r="A26" s="28"/>
      <c r="B26" s="201"/>
      <c r="C26" s="28"/>
      <c r="D26" s="310"/>
      <c r="E26" s="28"/>
      <c r="F26" s="203"/>
      <c r="G26" s="28"/>
      <c r="H26" s="96"/>
      <c r="I26" s="122"/>
    </row>
    <row r="27" spans="1:9" s="26" customFormat="1" ht="27" customHeight="1" thickTop="1" x14ac:dyDescent="0.2">
      <c r="A27" s="60" t="s">
        <v>580</v>
      </c>
      <c r="B27" s="216" t="s">
        <v>152</v>
      </c>
      <c r="C27" s="28"/>
      <c r="D27" s="209" t="s">
        <v>365</v>
      </c>
      <c r="E27" s="28"/>
      <c r="F27" s="206" t="s">
        <v>150</v>
      </c>
      <c r="G27" s="28" t="s">
        <v>464</v>
      </c>
      <c r="H27" s="96"/>
      <c r="I27" s="122"/>
    </row>
    <row r="28" spans="1:9" s="26" customFormat="1" ht="27" customHeight="1" thickBot="1" x14ac:dyDescent="0.25">
      <c r="A28" s="207" t="s">
        <v>134</v>
      </c>
      <c r="B28" s="208" t="str">
        <f>F28</f>
        <v>Fieldhouse Ct. 4</v>
      </c>
      <c r="C28" s="28"/>
      <c r="D28" s="307"/>
      <c r="E28" s="217"/>
      <c r="F28" s="210" t="str">
        <f>C37</f>
        <v>Fieldhouse Ct. 4</v>
      </c>
      <c r="G28" s="211" t="s">
        <v>192</v>
      </c>
      <c r="H28" s="96"/>
      <c r="I28" s="122"/>
    </row>
    <row r="29" spans="1:9" s="26" customFormat="1" ht="27" customHeight="1" x14ac:dyDescent="0.2">
      <c r="A29" s="218" t="s">
        <v>34</v>
      </c>
      <c r="B29" s="212" t="s">
        <v>114</v>
      </c>
      <c r="C29" s="28"/>
      <c r="D29" s="60"/>
      <c r="E29" s="217"/>
      <c r="F29" s="214" t="s">
        <v>120</v>
      </c>
      <c r="G29" s="218" t="s">
        <v>35</v>
      </c>
      <c r="H29" s="96"/>
      <c r="I29" s="122"/>
    </row>
    <row r="30" spans="1:9" s="26" customFormat="1" ht="27" customHeight="1" thickBot="1" x14ac:dyDescent="0.25">
      <c r="A30" s="218" t="s">
        <v>36</v>
      </c>
      <c r="B30" s="201"/>
      <c r="C30" s="219"/>
      <c r="D30" s="60" t="s">
        <v>425</v>
      </c>
      <c r="E30" s="28"/>
      <c r="F30" s="203"/>
      <c r="G30" s="218" t="s">
        <v>36</v>
      </c>
      <c r="H30" s="96"/>
      <c r="I30" s="122"/>
    </row>
    <row r="31" spans="1:9" s="26" customFormat="1" ht="27" customHeight="1" thickTop="1" x14ac:dyDescent="0.2">
      <c r="A31" s="28"/>
      <c r="B31" s="201"/>
      <c r="C31" s="60"/>
      <c r="D31" s="193"/>
      <c r="E31" s="28"/>
      <c r="F31" s="203"/>
      <c r="G31" s="28"/>
      <c r="H31" s="96"/>
      <c r="I31" s="122"/>
    </row>
    <row r="32" spans="1:9" s="26" customFormat="1" ht="27" customHeight="1" x14ac:dyDescent="0.2">
      <c r="A32" s="28"/>
      <c r="B32" s="201"/>
      <c r="C32" s="60"/>
      <c r="D32" s="194" t="s">
        <v>40</v>
      </c>
      <c r="E32" s="28"/>
      <c r="F32" s="203"/>
      <c r="G32" s="28"/>
      <c r="H32" s="96"/>
      <c r="I32" s="122"/>
    </row>
    <row r="33" spans="1:13" s="26" customFormat="1" ht="27" customHeight="1" thickBot="1" x14ac:dyDescent="0.25">
      <c r="A33" s="28"/>
      <c r="B33" s="201"/>
      <c r="C33" s="220" t="s">
        <v>134</v>
      </c>
      <c r="D33" s="196" t="str">
        <f>D41</f>
        <v>Fieldhouse Ct. 5</v>
      </c>
      <c r="E33" s="197" t="s">
        <v>271</v>
      </c>
      <c r="F33" s="203"/>
      <c r="G33" s="28"/>
      <c r="H33" s="96"/>
      <c r="I33" s="122"/>
    </row>
    <row r="34" spans="1:13" s="26" customFormat="1" ht="27" customHeight="1" x14ac:dyDescent="0.2">
      <c r="A34" s="28"/>
      <c r="B34" s="201"/>
      <c r="C34" s="320" t="s">
        <v>473</v>
      </c>
      <c r="D34" s="202" t="s">
        <v>47</v>
      </c>
      <c r="E34" s="319" t="s">
        <v>472</v>
      </c>
      <c r="F34" s="203"/>
      <c r="G34" s="28"/>
      <c r="H34" s="96"/>
      <c r="I34" s="122"/>
    </row>
    <row r="35" spans="1:13" s="26" customFormat="1" ht="27" customHeight="1" x14ac:dyDescent="0.2">
      <c r="A35" s="28"/>
      <c r="B35" s="201"/>
      <c r="C35" s="201"/>
      <c r="D35" s="202"/>
      <c r="E35" s="203"/>
      <c r="F35" s="203"/>
      <c r="G35" s="28"/>
      <c r="H35" s="96"/>
      <c r="I35" s="96"/>
      <c r="J35" s="96"/>
      <c r="K35" s="96"/>
      <c r="L35" s="96"/>
      <c r="M35" s="96"/>
    </row>
    <row r="36" spans="1:13" s="26" customFormat="1" ht="27" customHeight="1" thickBot="1" x14ac:dyDescent="0.25">
      <c r="A36" s="217"/>
      <c r="B36" s="201"/>
      <c r="C36" s="204" t="s">
        <v>151</v>
      </c>
      <c r="D36" s="308"/>
      <c r="E36" s="206" t="s">
        <v>42</v>
      </c>
      <c r="F36" s="203"/>
      <c r="G36" s="28"/>
      <c r="H36" s="137"/>
      <c r="I36" s="137"/>
      <c r="J36" s="137"/>
      <c r="K36" s="137"/>
      <c r="L36" s="137"/>
      <c r="M36" s="137"/>
    </row>
    <row r="37" spans="1:13" s="26" customFormat="1" ht="27" customHeight="1" thickTop="1" thickBot="1" x14ac:dyDescent="0.25">
      <c r="A37" s="28"/>
      <c r="B37" s="222" t="s">
        <v>134</v>
      </c>
      <c r="C37" s="208" t="str">
        <f>C19</f>
        <v>Fieldhouse Ct. 4</v>
      </c>
      <c r="D37" s="223" t="s">
        <v>366</v>
      </c>
      <c r="E37" s="210" t="str">
        <f>D33</f>
        <v>Fieldhouse Ct. 5</v>
      </c>
      <c r="F37" s="222" t="s">
        <v>271</v>
      </c>
      <c r="G37" s="28"/>
      <c r="H37" s="106"/>
      <c r="I37" s="106"/>
      <c r="J37" s="106"/>
      <c r="K37" s="106"/>
      <c r="L37" s="106"/>
      <c r="M37" s="106"/>
    </row>
    <row r="38" spans="1:13" s="26" customFormat="1" ht="27" customHeight="1" thickBot="1" x14ac:dyDescent="0.25">
      <c r="A38" s="28"/>
      <c r="B38" s="321" t="s">
        <v>556</v>
      </c>
      <c r="C38" s="212" t="s">
        <v>45</v>
      </c>
      <c r="D38" s="60" t="s">
        <v>367</v>
      </c>
      <c r="E38" s="214" t="s">
        <v>50</v>
      </c>
      <c r="F38" s="321" t="s">
        <v>513</v>
      </c>
      <c r="G38" s="28"/>
      <c r="H38" s="96"/>
      <c r="I38" s="96"/>
      <c r="J38" s="96"/>
      <c r="K38" s="96"/>
      <c r="L38" s="96"/>
      <c r="M38" s="96"/>
    </row>
    <row r="39" spans="1:13" s="26" customFormat="1" ht="27" customHeight="1" thickTop="1" x14ac:dyDescent="0.2">
      <c r="A39" s="224"/>
      <c r="B39" s="60"/>
      <c r="C39" s="201"/>
      <c r="D39" s="311"/>
      <c r="E39" s="203"/>
      <c r="F39" s="28"/>
      <c r="G39" s="28"/>
      <c r="H39" s="96"/>
      <c r="I39" s="96"/>
    </row>
    <row r="40" spans="1:13" s="26" customFormat="1" ht="27" customHeight="1" x14ac:dyDescent="0.2">
      <c r="A40" s="28"/>
      <c r="B40" s="28"/>
      <c r="C40" s="201"/>
      <c r="D40" s="194" t="s">
        <v>54</v>
      </c>
      <c r="E40" s="203"/>
      <c r="F40" s="28"/>
      <c r="G40" s="28"/>
      <c r="H40" s="96"/>
      <c r="I40" s="122"/>
    </row>
    <row r="41" spans="1:13" s="26" customFormat="1" ht="27" customHeight="1" thickBot="1" x14ac:dyDescent="0.25">
      <c r="A41" s="28"/>
      <c r="B41" s="28"/>
      <c r="C41" s="215" t="s">
        <v>190</v>
      </c>
      <c r="D41" s="196" t="str">
        <f>E7</f>
        <v>Fieldhouse Ct. 5</v>
      </c>
      <c r="E41" s="225" t="s">
        <v>272</v>
      </c>
      <c r="F41" s="226" t="s">
        <v>285</v>
      </c>
      <c r="G41" s="227"/>
      <c r="H41" s="96"/>
      <c r="I41" s="122"/>
    </row>
    <row r="42" spans="1:13" s="26" customFormat="1" ht="27" customHeight="1" x14ac:dyDescent="0.2">
      <c r="A42" s="28"/>
      <c r="B42" s="28"/>
      <c r="C42" s="322" t="s">
        <v>438</v>
      </c>
      <c r="D42" s="199" t="s">
        <v>58</v>
      </c>
      <c r="E42" s="321" t="s">
        <v>437</v>
      </c>
      <c r="F42" s="28"/>
      <c r="G42" s="28"/>
      <c r="H42" s="96"/>
      <c r="I42" s="122"/>
    </row>
    <row r="43" spans="1:13" s="26" customFormat="1" ht="27" customHeight="1" x14ac:dyDescent="0.2">
      <c r="A43" s="28"/>
      <c r="B43" s="28"/>
      <c r="C43" s="28"/>
      <c r="D43" s="202"/>
      <c r="E43" s="28"/>
      <c r="F43" s="28"/>
      <c r="G43" s="28"/>
      <c r="H43" s="96"/>
      <c r="I43" s="122"/>
    </row>
    <row r="44" spans="1:13" s="26" customFormat="1" ht="27" customHeight="1" thickBot="1" x14ac:dyDescent="0.25">
      <c r="A44" s="60"/>
      <c r="B44" s="60"/>
      <c r="C44" s="28"/>
      <c r="D44" s="308"/>
      <c r="E44" s="28"/>
      <c r="F44" s="28"/>
      <c r="G44" s="28"/>
      <c r="H44" s="96"/>
      <c r="I44" s="122"/>
    </row>
    <row r="45" spans="1:13" s="26" customFormat="1" ht="27" customHeight="1" thickTop="1" x14ac:dyDescent="0.2">
      <c r="A45" s="60"/>
      <c r="B45" s="60"/>
      <c r="C45" s="60"/>
      <c r="D45" s="209" t="s">
        <v>413</v>
      </c>
      <c r="E45" s="28"/>
      <c r="F45" s="28"/>
      <c r="G45" s="28"/>
      <c r="H45" s="96"/>
      <c r="I45" s="122"/>
    </row>
    <row r="46" spans="1:13" s="26" customFormat="1" ht="27" customHeight="1" x14ac:dyDescent="0.2">
      <c r="A46" s="228"/>
      <c r="B46" s="228"/>
      <c r="C46" s="228"/>
      <c r="D46" s="228"/>
      <c r="E46" s="228"/>
      <c r="F46" s="28"/>
      <c r="G46" s="28"/>
      <c r="H46" s="96"/>
      <c r="I46" s="122"/>
    </row>
    <row r="47" spans="1:13" s="26" customFormat="1" ht="27" customHeight="1" x14ac:dyDescent="0.15">
      <c r="A47" s="230"/>
      <c r="B47" s="231" t="s">
        <v>153</v>
      </c>
      <c r="C47" s="12"/>
      <c r="D47" s="14"/>
      <c r="E47" s="14"/>
      <c r="F47" s="232"/>
      <c r="G47" s="8"/>
      <c r="H47" s="96"/>
      <c r="I47" s="122"/>
    </row>
    <row r="48" spans="1:13" s="26" customFormat="1" ht="27" customHeight="1" x14ac:dyDescent="0.15">
      <c r="A48" s="16"/>
      <c r="B48" s="16"/>
      <c r="C48" s="17"/>
      <c r="D48" s="16"/>
      <c r="E48" s="16"/>
      <c r="F48" s="16"/>
      <c r="G48" s="16"/>
      <c r="H48" s="96"/>
      <c r="I48" s="122"/>
    </row>
    <row r="49" spans="1:9" s="26" customFormat="1" ht="27" customHeight="1" x14ac:dyDescent="0.2">
      <c r="A49" s="16"/>
      <c r="B49" s="60"/>
      <c r="C49" s="60"/>
      <c r="D49" s="60"/>
      <c r="E49" s="16"/>
      <c r="F49" s="16"/>
      <c r="G49" s="16"/>
      <c r="H49" s="96"/>
      <c r="I49" s="96"/>
    </row>
    <row r="50" spans="1:9" s="26" customFormat="1" ht="27" customHeight="1" x14ac:dyDescent="0.15">
      <c r="A50" s="16"/>
      <c r="B50" s="16"/>
      <c r="C50" s="16"/>
      <c r="D50" s="16"/>
      <c r="E50" s="16"/>
      <c r="F50" s="14"/>
      <c r="G50" s="14"/>
      <c r="H50" s="183"/>
      <c r="I50" s="183"/>
    </row>
    <row r="51" spans="1:9" ht="21" customHeight="1" x14ac:dyDescent="0.15">
      <c r="A51" s="16"/>
      <c r="B51" s="16"/>
      <c r="C51" s="16"/>
      <c r="D51" s="16"/>
      <c r="E51" s="16"/>
      <c r="F51" s="14"/>
      <c r="G51" s="14"/>
      <c r="H51" s="20"/>
      <c r="I51" s="14"/>
    </row>
    <row r="52" spans="1:9" ht="21" customHeight="1" x14ac:dyDescent="0.15">
      <c r="A52" s="14"/>
      <c r="B52" s="14"/>
      <c r="C52" s="14"/>
      <c r="D52" s="14"/>
      <c r="E52" s="14"/>
      <c r="F52" s="14"/>
      <c r="G52" s="14"/>
      <c r="H52" s="21"/>
      <c r="I52" s="16"/>
    </row>
    <row r="53" spans="1:9" ht="21" customHeight="1" x14ac:dyDescent="0.15">
      <c r="A53" s="14"/>
      <c r="B53" s="20"/>
      <c r="C53" s="14"/>
      <c r="D53" s="14"/>
      <c r="E53" s="14"/>
      <c r="F53" s="14"/>
      <c r="G53" s="14"/>
      <c r="H53" s="17"/>
      <c r="I53" s="14"/>
    </row>
    <row r="54" spans="1:9" ht="21" customHeight="1" x14ac:dyDescent="0.15">
      <c r="A54" s="14"/>
      <c r="B54" s="20"/>
      <c r="C54" s="14"/>
      <c r="D54" s="14"/>
      <c r="E54" s="14"/>
      <c r="F54" s="14"/>
      <c r="G54" s="14"/>
      <c r="H54" s="14"/>
      <c r="I54" s="14"/>
    </row>
    <row r="55" spans="1:9" ht="21" customHeight="1" x14ac:dyDescent="0.15">
      <c r="A55" s="14"/>
      <c r="B55" s="20"/>
      <c r="C55" s="14"/>
      <c r="D55" s="14"/>
      <c r="E55" s="14"/>
      <c r="F55" s="14"/>
      <c r="G55" s="14"/>
      <c r="H55" s="16"/>
      <c r="I55" s="14"/>
    </row>
    <row r="56" spans="1:9" ht="21" customHeight="1" x14ac:dyDescent="0.15">
      <c r="A56" s="14"/>
      <c r="B56" s="14"/>
      <c r="C56" s="14"/>
      <c r="D56" s="14"/>
      <c r="E56" s="14"/>
      <c r="F56" s="14"/>
      <c r="G56" s="14"/>
      <c r="H56" s="16"/>
      <c r="I56" s="14"/>
    </row>
    <row r="57" spans="1:9" ht="21" customHeight="1" x14ac:dyDescent="0.15">
      <c r="A57" s="14"/>
      <c r="B57" s="14"/>
      <c r="C57" s="14"/>
      <c r="D57" s="14"/>
      <c r="E57" s="14"/>
      <c r="F57" s="14"/>
      <c r="G57" s="14"/>
      <c r="H57" s="16"/>
      <c r="I57" s="14"/>
    </row>
    <row r="58" spans="1:9" ht="21" customHeight="1" x14ac:dyDescent="0.2">
      <c r="A58" s="60"/>
      <c r="B58" s="60"/>
      <c r="C58" s="60"/>
      <c r="D58" s="60"/>
      <c r="E58" s="14"/>
      <c r="F58" s="14"/>
      <c r="G58" s="14"/>
      <c r="H58" s="14"/>
      <c r="I58" s="14"/>
    </row>
    <row r="59" spans="1:9" ht="21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21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21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15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15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15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15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15">
      <c r="H66" s="14"/>
      <c r="I66" s="14"/>
    </row>
    <row r="67" spans="1:9" ht="16" x14ac:dyDescent="0.2">
      <c r="B67" s="60"/>
      <c r="C67" s="60"/>
      <c r="H67" s="14"/>
      <c r="I67" s="14"/>
    </row>
    <row r="76" spans="1:9" ht="16" x14ac:dyDescent="0.2">
      <c r="C76" s="60"/>
    </row>
    <row r="85" spans="2:4" ht="16" x14ac:dyDescent="0.2">
      <c r="B85" s="60"/>
      <c r="C85" s="60"/>
      <c r="D85" s="60"/>
    </row>
    <row r="93" spans="2:4" ht="16" x14ac:dyDescent="0.2">
      <c r="B93" s="60"/>
      <c r="C93" s="60"/>
      <c r="D93" s="60"/>
    </row>
    <row r="102" spans="1:5" ht="16" x14ac:dyDescent="0.2">
      <c r="A102" s="60"/>
      <c r="B102" s="60"/>
      <c r="C102" s="60"/>
      <c r="D102" s="60"/>
      <c r="E102" s="60"/>
    </row>
  </sheetData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scale="48" fitToHeight="2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05"/>
  <sheetViews>
    <sheetView workbookViewId="0">
      <selection activeCell="G28" sqref="G28"/>
    </sheetView>
  </sheetViews>
  <sheetFormatPr baseColWidth="10" defaultRowHeight="13" x14ac:dyDescent="0.15"/>
  <cols>
    <col min="1" max="1" width="20.6640625" customWidth="1"/>
    <col min="2" max="6" width="28.6640625" customWidth="1"/>
    <col min="7" max="7" width="20.6640625" customWidth="1"/>
    <col min="8" max="256" width="8.83203125" customWidth="1"/>
  </cols>
  <sheetData>
    <row r="1" spans="1:7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</row>
    <row r="2" spans="1:7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</row>
    <row r="3" spans="1:7" ht="18" x14ac:dyDescent="0.2">
      <c r="A3" s="388"/>
      <c r="B3" s="388"/>
      <c r="C3" s="388"/>
      <c r="D3" s="5"/>
      <c r="E3" s="5"/>
    </row>
    <row r="4" spans="1:7" ht="20" x14ac:dyDescent="0.2">
      <c r="A4" s="385" t="str">
        <f>Pools!A19</f>
        <v>Division II</v>
      </c>
      <c r="B4" s="385"/>
      <c r="C4" s="385"/>
      <c r="D4" s="385"/>
      <c r="E4" s="385"/>
      <c r="F4" s="385"/>
      <c r="G4" s="385"/>
    </row>
    <row r="5" spans="1:7" ht="21" customHeight="1" x14ac:dyDescent="0.2">
      <c r="A5" s="385" t="s">
        <v>61</v>
      </c>
      <c r="B5" s="385"/>
      <c r="C5" s="385"/>
      <c r="D5" s="385"/>
      <c r="E5" s="385"/>
      <c r="F5" s="385"/>
      <c r="G5" s="385"/>
    </row>
    <row r="6" spans="1:7" ht="21" customHeight="1" x14ac:dyDescent="0.2">
      <c r="A6" s="15"/>
      <c r="B6" s="15"/>
      <c r="C6" s="15"/>
      <c r="D6" s="15"/>
      <c r="E6" s="15"/>
      <c r="F6" s="15"/>
      <c r="G6" s="15"/>
    </row>
    <row r="7" spans="1:7" ht="18" customHeight="1" x14ac:dyDescent="0.2">
      <c r="A7" s="190"/>
      <c r="B7" s="190"/>
      <c r="C7" s="191" t="s">
        <v>283</v>
      </c>
      <c r="D7" s="191" t="s">
        <v>32</v>
      </c>
      <c r="E7" s="191" t="s">
        <v>260</v>
      </c>
      <c r="F7" s="190"/>
      <c r="G7" s="190"/>
    </row>
    <row r="8" spans="1:7" ht="18" customHeight="1" x14ac:dyDescent="0.2">
      <c r="A8" s="190"/>
      <c r="B8" s="190"/>
      <c r="C8" s="190"/>
      <c r="D8" s="190"/>
      <c r="E8" s="190"/>
      <c r="F8" s="190"/>
      <c r="G8" s="190"/>
    </row>
    <row r="9" spans="1:7" ht="30" customHeight="1" x14ac:dyDescent="0.2">
      <c r="A9" s="386" t="s">
        <v>31</v>
      </c>
      <c r="B9" s="386"/>
      <c r="C9" s="386"/>
      <c r="D9" s="386"/>
      <c r="E9" s="386"/>
      <c r="F9" s="386"/>
      <c r="G9" s="386"/>
    </row>
    <row r="10" spans="1:7" ht="25.5" customHeight="1" x14ac:dyDescent="0.2">
      <c r="A10" s="190"/>
      <c r="B10" s="191"/>
      <c r="C10" s="191"/>
      <c r="D10" s="191"/>
      <c r="E10" s="191"/>
      <c r="F10" s="191"/>
      <c r="G10" s="190"/>
    </row>
    <row r="11" spans="1:7" ht="25.5" customHeight="1" x14ac:dyDescent="0.2">
      <c r="A11" s="190"/>
      <c r="B11" s="190"/>
      <c r="C11" s="190"/>
      <c r="D11" s="190"/>
      <c r="E11" s="190"/>
      <c r="F11" s="190"/>
      <c r="G11" s="190"/>
    </row>
    <row r="12" spans="1:7" ht="27.75" customHeight="1" thickBot="1" x14ac:dyDescent="0.25">
      <c r="A12" s="28"/>
      <c r="B12" s="28"/>
      <c r="C12" s="28"/>
      <c r="D12" s="60" t="s">
        <v>368</v>
      </c>
      <c r="E12" s="28"/>
      <c r="F12" s="28"/>
      <c r="G12" s="28"/>
    </row>
    <row r="13" spans="1:7" s="26" customFormat="1" ht="27.75" customHeight="1" thickTop="1" x14ac:dyDescent="0.2">
      <c r="A13" s="28"/>
      <c r="B13" s="28"/>
      <c r="C13" s="28"/>
      <c r="D13" s="311"/>
      <c r="E13" s="28"/>
      <c r="F13" s="28"/>
      <c r="G13" s="28"/>
    </row>
    <row r="14" spans="1:7" s="26" customFormat="1" ht="27.75" customHeight="1" x14ac:dyDescent="0.2">
      <c r="A14" s="28"/>
      <c r="B14" s="28"/>
      <c r="C14" s="28"/>
      <c r="D14" s="194" t="s">
        <v>53</v>
      </c>
      <c r="E14" s="28"/>
      <c r="F14" s="28"/>
      <c r="G14" s="28"/>
    </row>
    <row r="15" spans="1:7" s="26" customFormat="1" ht="27.75" customHeight="1" thickBot="1" x14ac:dyDescent="0.25">
      <c r="A15" s="28"/>
      <c r="B15" s="28"/>
      <c r="C15" s="195" t="s">
        <v>191</v>
      </c>
      <c r="D15" s="196" t="str">
        <f>E7</f>
        <v>Fieldhouse Ct. 6</v>
      </c>
      <c r="E15" s="197" t="s">
        <v>184</v>
      </c>
      <c r="F15" s="28"/>
      <c r="G15" s="28"/>
    </row>
    <row r="16" spans="1:7" s="26" customFormat="1" ht="27.75" customHeight="1" x14ac:dyDescent="0.2">
      <c r="A16" s="28"/>
      <c r="B16" s="28"/>
      <c r="C16" s="320" t="s">
        <v>455</v>
      </c>
      <c r="D16" s="288" t="s">
        <v>69</v>
      </c>
      <c r="E16" s="319" t="s">
        <v>454</v>
      </c>
      <c r="F16" s="28"/>
      <c r="G16" s="28"/>
    </row>
    <row r="17" spans="1:7" s="26" customFormat="1" ht="27.75" customHeight="1" x14ac:dyDescent="0.2">
      <c r="A17" s="28"/>
      <c r="B17" s="28"/>
      <c r="C17" s="201"/>
      <c r="D17" s="202"/>
      <c r="E17" s="203"/>
      <c r="F17" s="28"/>
      <c r="G17" s="28"/>
    </row>
    <row r="18" spans="1:7" s="26" customFormat="1" ht="27.75" customHeight="1" thickBot="1" x14ac:dyDescent="0.25">
      <c r="A18" s="28"/>
      <c r="B18" s="28"/>
      <c r="C18" s="204" t="s">
        <v>168</v>
      </c>
      <c r="D18" s="205"/>
      <c r="E18" s="206" t="s">
        <v>128</v>
      </c>
      <c r="F18" s="28"/>
      <c r="G18" s="28"/>
    </row>
    <row r="19" spans="1:7" s="26" customFormat="1" ht="27.75" customHeight="1" thickTop="1" thickBot="1" x14ac:dyDescent="0.25">
      <c r="A19" s="28"/>
      <c r="B19" s="207" t="s">
        <v>191</v>
      </c>
      <c r="C19" s="208" t="str">
        <f>E19</f>
        <v>Fieldhouse Ct. 6</v>
      </c>
      <c r="D19" s="209" t="s">
        <v>416</v>
      </c>
      <c r="E19" s="210" t="str">
        <f>D23</f>
        <v>Fieldhouse Ct. 6</v>
      </c>
      <c r="F19" s="211" t="s">
        <v>270</v>
      </c>
      <c r="G19" s="28"/>
    </row>
    <row r="20" spans="1:7" s="26" customFormat="1" ht="27.75" customHeight="1" thickBot="1" x14ac:dyDescent="0.25">
      <c r="A20" s="28"/>
      <c r="B20" s="320" t="s">
        <v>563</v>
      </c>
      <c r="C20" s="212" t="s">
        <v>49</v>
      </c>
      <c r="D20" s="213" t="s">
        <v>428</v>
      </c>
      <c r="E20" s="214" t="s">
        <v>48</v>
      </c>
      <c r="F20" s="319" t="s">
        <v>545</v>
      </c>
      <c r="G20" s="28"/>
    </row>
    <row r="21" spans="1:7" s="26" customFormat="1" ht="27.75" customHeight="1" thickTop="1" x14ac:dyDescent="0.2">
      <c r="A21" s="28"/>
      <c r="B21" s="212"/>
      <c r="C21" s="212"/>
      <c r="D21" s="193"/>
      <c r="E21" s="203"/>
      <c r="F21" s="203"/>
      <c r="G21" s="28"/>
    </row>
    <row r="22" spans="1:7" s="26" customFormat="1" ht="27.75" customHeight="1" x14ac:dyDescent="0.2">
      <c r="A22" s="28"/>
      <c r="B22" s="212"/>
      <c r="C22" s="212"/>
      <c r="D22" s="194" t="s">
        <v>156</v>
      </c>
      <c r="E22" s="203"/>
      <c r="F22" s="203"/>
      <c r="G22" s="28"/>
    </row>
    <row r="23" spans="1:7" s="26" customFormat="1" ht="27.75" customHeight="1" thickBot="1" x14ac:dyDescent="0.25">
      <c r="A23" s="28"/>
      <c r="B23" s="201"/>
      <c r="C23" s="215" t="s">
        <v>126</v>
      </c>
      <c r="D23" s="196" t="str">
        <f>D15</f>
        <v>Fieldhouse Ct. 6</v>
      </c>
      <c r="E23" s="207" t="s">
        <v>270</v>
      </c>
      <c r="F23" s="214"/>
      <c r="G23" s="28"/>
    </row>
    <row r="24" spans="1:7" s="26" customFormat="1" ht="27.75" customHeight="1" x14ac:dyDescent="0.2">
      <c r="A24" s="28"/>
      <c r="B24" s="201"/>
      <c r="C24" s="322" t="s">
        <v>482</v>
      </c>
      <c r="D24" s="202" t="s">
        <v>46</v>
      </c>
      <c r="E24" s="322" t="s">
        <v>481</v>
      </c>
      <c r="F24" s="214"/>
      <c r="G24" s="28"/>
    </row>
    <row r="25" spans="1:7" s="26" customFormat="1" ht="27.75" customHeight="1" x14ac:dyDescent="0.2">
      <c r="A25" s="28"/>
      <c r="B25" s="201"/>
      <c r="C25" s="28"/>
      <c r="D25" s="202"/>
      <c r="E25" s="28"/>
      <c r="F25" s="214"/>
      <c r="G25" s="28"/>
    </row>
    <row r="26" spans="1:7" s="26" customFormat="1" ht="27.75" customHeight="1" thickBot="1" x14ac:dyDescent="0.25">
      <c r="A26" s="28"/>
      <c r="B26" s="201"/>
      <c r="C26" s="28"/>
      <c r="D26" s="310"/>
      <c r="E26" s="28"/>
      <c r="F26" s="203"/>
      <c r="G26" s="28"/>
    </row>
    <row r="27" spans="1:7" s="26" customFormat="1" ht="27.75" customHeight="1" thickTop="1" x14ac:dyDescent="0.2">
      <c r="A27" s="60" t="s">
        <v>582</v>
      </c>
      <c r="B27" s="216" t="s">
        <v>152</v>
      </c>
      <c r="C27" s="28"/>
      <c r="D27" s="209" t="s">
        <v>369</v>
      </c>
      <c r="E27" s="28"/>
      <c r="F27" s="206" t="s">
        <v>150</v>
      </c>
      <c r="G27" s="28" t="s">
        <v>572</v>
      </c>
    </row>
    <row r="28" spans="1:7" s="26" customFormat="1" ht="27.75" customHeight="1" thickBot="1" x14ac:dyDescent="0.25">
      <c r="A28" s="207" t="s">
        <v>191</v>
      </c>
      <c r="B28" s="208" t="str">
        <f>C37</f>
        <v>Fieldhouse Ct. 6</v>
      </c>
      <c r="C28" s="28"/>
      <c r="D28" s="28"/>
      <c r="E28" s="217"/>
      <c r="F28" s="210" t="str">
        <f>E37</f>
        <v>Fieldhouse Ct. 5</v>
      </c>
      <c r="G28" s="211" t="s">
        <v>270</v>
      </c>
    </row>
    <row r="29" spans="1:7" s="26" customFormat="1" ht="27.75" customHeight="1" x14ac:dyDescent="0.2">
      <c r="A29" s="218" t="s">
        <v>38</v>
      </c>
      <c r="B29" s="212" t="s">
        <v>120</v>
      </c>
      <c r="C29" s="28"/>
      <c r="D29" s="60"/>
      <c r="E29" s="217"/>
      <c r="F29" s="214" t="s">
        <v>51</v>
      </c>
      <c r="G29" s="218" t="s">
        <v>37</v>
      </c>
    </row>
    <row r="30" spans="1:7" s="26" customFormat="1" ht="27.75" customHeight="1" thickBot="1" x14ac:dyDescent="0.25">
      <c r="A30" s="218" t="s">
        <v>36</v>
      </c>
      <c r="B30" s="201"/>
      <c r="C30" s="219"/>
      <c r="D30" s="60" t="s">
        <v>427</v>
      </c>
      <c r="E30" s="28"/>
      <c r="F30" s="203"/>
      <c r="G30" s="218" t="s">
        <v>36</v>
      </c>
    </row>
    <row r="31" spans="1:7" s="26" customFormat="1" ht="27.75" customHeight="1" thickTop="1" x14ac:dyDescent="0.2">
      <c r="A31" s="28"/>
      <c r="B31" s="201"/>
      <c r="C31" s="60"/>
      <c r="D31" s="193"/>
      <c r="E31" s="28"/>
      <c r="F31" s="203"/>
      <c r="G31" s="28"/>
    </row>
    <row r="32" spans="1:7" s="26" customFormat="1" ht="27.75" customHeight="1" x14ac:dyDescent="0.2">
      <c r="A32" s="28"/>
      <c r="B32" s="201"/>
      <c r="C32" s="60"/>
      <c r="D32" s="194" t="s">
        <v>157</v>
      </c>
      <c r="E32" s="28"/>
      <c r="F32" s="203"/>
      <c r="G32" s="28"/>
    </row>
    <row r="33" spans="1:7" ht="27.75" customHeight="1" thickBot="1" x14ac:dyDescent="0.25">
      <c r="A33" s="28"/>
      <c r="B33" s="201"/>
      <c r="C33" s="220" t="s">
        <v>193</v>
      </c>
      <c r="D33" s="196" t="str">
        <f>D23</f>
        <v>Fieldhouse Ct. 6</v>
      </c>
      <c r="E33" s="197" t="s">
        <v>189</v>
      </c>
      <c r="F33" s="203"/>
      <c r="G33" s="28"/>
    </row>
    <row r="34" spans="1:7" ht="27.75" customHeight="1" x14ac:dyDescent="0.2">
      <c r="A34" s="28"/>
      <c r="B34" s="201"/>
      <c r="C34" s="198" t="s">
        <v>524</v>
      </c>
      <c r="D34" s="202" t="s">
        <v>48</v>
      </c>
      <c r="E34" s="200" t="s">
        <v>523</v>
      </c>
      <c r="F34" s="203"/>
      <c r="G34" s="28"/>
    </row>
    <row r="35" spans="1:7" ht="27.75" customHeight="1" x14ac:dyDescent="0.2">
      <c r="A35" s="28"/>
      <c r="B35" s="201"/>
      <c r="C35" s="201"/>
      <c r="D35" s="202"/>
      <c r="E35" s="203"/>
      <c r="F35" s="203"/>
      <c r="G35" s="28"/>
    </row>
    <row r="36" spans="1:7" ht="27.75" customHeight="1" thickBot="1" x14ac:dyDescent="0.25">
      <c r="A36" s="217"/>
      <c r="B36" s="201"/>
      <c r="C36" s="204" t="s">
        <v>169</v>
      </c>
      <c r="D36" s="308"/>
      <c r="E36" s="206" t="s">
        <v>129</v>
      </c>
      <c r="F36" s="203"/>
      <c r="G36" s="28"/>
    </row>
    <row r="37" spans="1:7" ht="27.75" customHeight="1" thickTop="1" thickBot="1" x14ac:dyDescent="0.25">
      <c r="A37" s="28"/>
      <c r="B37" s="222" t="s">
        <v>133</v>
      </c>
      <c r="C37" s="208" t="str">
        <f>C19</f>
        <v>Fieldhouse Ct. 6</v>
      </c>
      <c r="D37" s="209" t="s">
        <v>370</v>
      </c>
      <c r="E37" s="210" t="str">
        <f>D41</f>
        <v>Fieldhouse Ct. 5</v>
      </c>
      <c r="F37" s="222" t="s">
        <v>187</v>
      </c>
      <c r="G37" s="28"/>
    </row>
    <row r="38" spans="1:7" ht="27.75" customHeight="1" thickBot="1" x14ac:dyDescent="0.25">
      <c r="A38" s="28"/>
      <c r="B38" s="321" t="s">
        <v>570</v>
      </c>
      <c r="C38" s="212" t="s">
        <v>45</v>
      </c>
      <c r="D38" s="60" t="s">
        <v>371</v>
      </c>
      <c r="E38" s="214" t="s">
        <v>50</v>
      </c>
      <c r="F38" s="321" t="s">
        <v>562</v>
      </c>
      <c r="G38" s="28"/>
    </row>
    <row r="39" spans="1:7" ht="27.75" customHeight="1" thickTop="1" x14ac:dyDescent="0.2">
      <c r="A39" s="224"/>
      <c r="B39" s="60"/>
      <c r="C39" s="201"/>
      <c r="D39" s="311"/>
      <c r="E39" s="203"/>
      <c r="F39" s="28"/>
      <c r="G39" s="28"/>
    </row>
    <row r="40" spans="1:7" ht="27.75" customHeight="1" x14ac:dyDescent="0.2">
      <c r="A40" s="28"/>
      <c r="B40" s="28"/>
      <c r="C40" s="201"/>
      <c r="D40" s="194" t="s">
        <v>154</v>
      </c>
      <c r="E40" s="203"/>
      <c r="F40" s="28"/>
      <c r="G40" s="28"/>
    </row>
    <row r="41" spans="1:7" ht="27.75" customHeight="1" thickBot="1" x14ac:dyDescent="0.25">
      <c r="A41" s="28"/>
      <c r="B41" s="28"/>
      <c r="C41" s="215" t="s">
        <v>133</v>
      </c>
      <c r="D41" s="196" t="str">
        <f>C7</f>
        <v>Fieldhouse Ct. 5</v>
      </c>
      <c r="E41" s="225" t="s">
        <v>187</v>
      </c>
      <c r="F41" s="28"/>
      <c r="G41" s="28"/>
    </row>
    <row r="42" spans="1:7" ht="27.75" customHeight="1" x14ac:dyDescent="0.2">
      <c r="A42" s="28"/>
      <c r="B42" s="28"/>
      <c r="C42" s="322" t="s">
        <v>540</v>
      </c>
      <c r="D42" s="289" t="s">
        <v>284</v>
      </c>
      <c r="E42" s="321" t="s">
        <v>539</v>
      </c>
      <c r="F42" s="28"/>
      <c r="G42" s="28"/>
    </row>
    <row r="43" spans="1:7" ht="27.75" customHeight="1" x14ac:dyDescent="0.2">
      <c r="A43" s="28"/>
      <c r="B43" s="28"/>
      <c r="C43" s="28"/>
      <c r="D43" s="202"/>
      <c r="E43" s="28"/>
      <c r="F43" s="60"/>
      <c r="G43" s="28"/>
    </row>
    <row r="44" spans="1:7" ht="27.75" customHeight="1" thickBot="1" x14ac:dyDescent="0.25">
      <c r="A44" s="60"/>
      <c r="B44" s="60"/>
      <c r="C44" s="28"/>
      <c r="D44" s="221"/>
      <c r="E44" s="28"/>
      <c r="F44" s="60"/>
      <c r="G44" s="28"/>
    </row>
    <row r="45" spans="1:7" ht="27.75" customHeight="1" thickTop="1" x14ac:dyDescent="0.2">
      <c r="A45" s="60"/>
      <c r="B45" s="60"/>
      <c r="C45" s="60"/>
      <c r="D45" s="209" t="s">
        <v>415</v>
      </c>
      <c r="E45" s="28"/>
      <c r="F45" s="290"/>
      <c r="G45" s="28"/>
    </row>
    <row r="46" spans="1:7" ht="27" customHeight="1" x14ac:dyDescent="0.15">
      <c r="A46" s="14"/>
      <c r="B46" s="14"/>
      <c r="C46" s="14"/>
      <c r="D46" s="14"/>
      <c r="E46" s="14"/>
      <c r="F46" s="21"/>
      <c r="G46" s="6"/>
    </row>
    <row r="47" spans="1:7" ht="27" customHeight="1" x14ac:dyDescent="0.15">
      <c r="A47" s="14"/>
      <c r="B47" s="14"/>
      <c r="C47" s="14"/>
      <c r="D47" s="14"/>
      <c r="E47" s="14"/>
      <c r="F47" s="6"/>
      <c r="G47" s="8"/>
    </row>
    <row r="48" spans="1:7" ht="27" customHeight="1" x14ac:dyDescent="0.15">
      <c r="A48" s="230"/>
      <c r="B48" s="231" t="s">
        <v>153</v>
      </c>
      <c r="C48" s="12"/>
      <c r="D48" s="14"/>
      <c r="E48" s="14"/>
      <c r="F48" s="232"/>
      <c r="G48" s="8"/>
    </row>
    <row r="49" spans="1:7" ht="27" customHeight="1" x14ac:dyDescent="0.15">
      <c r="A49" s="16"/>
      <c r="B49" s="16"/>
      <c r="C49" s="17"/>
      <c r="D49" s="16"/>
      <c r="E49" s="16"/>
      <c r="F49" s="16"/>
      <c r="G49" s="16"/>
    </row>
    <row r="50" spans="1:7" x14ac:dyDescent="0.15">
      <c r="A50" s="16"/>
      <c r="B50" s="16"/>
      <c r="C50" s="16"/>
      <c r="D50" s="16"/>
      <c r="E50" s="16"/>
      <c r="F50" s="16"/>
      <c r="G50" s="16"/>
    </row>
    <row r="51" spans="1:7" x14ac:dyDescent="0.15">
      <c r="A51" s="16"/>
      <c r="B51" s="16"/>
      <c r="C51" s="16"/>
      <c r="D51" s="16"/>
      <c r="E51" s="16"/>
      <c r="F51" s="14"/>
      <c r="G51" s="14"/>
    </row>
    <row r="52" spans="1:7" x14ac:dyDescent="0.15">
      <c r="A52" s="16"/>
      <c r="B52" s="16"/>
      <c r="C52" s="16"/>
      <c r="D52" s="16"/>
      <c r="E52" s="16"/>
      <c r="F52" s="14"/>
      <c r="G52" s="14"/>
    </row>
    <row r="53" spans="1:7" ht="16" x14ac:dyDescent="0.2">
      <c r="A53" s="14"/>
      <c r="B53" s="60"/>
      <c r="C53" s="60"/>
      <c r="D53" s="60"/>
      <c r="E53" s="14"/>
      <c r="F53" s="14"/>
      <c r="G53" s="14"/>
    </row>
    <row r="54" spans="1:7" x14ac:dyDescent="0.15">
      <c r="A54" s="14"/>
      <c r="B54" s="20"/>
      <c r="C54" s="14"/>
      <c r="D54" s="14"/>
      <c r="E54" s="14"/>
      <c r="F54" s="14"/>
      <c r="G54" s="14"/>
    </row>
    <row r="55" spans="1:7" x14ac:dyDescent="0.15">
      <c r="A55" s="14"/>
      <c r="B55" s="20"/>
      <c r="C55" s="14"/>
      <c r="D55" s="14"/>
      <c r="E55" s="14"/>
      <c r="F55" s="14"/>
      <c r="G55" s="14"/>
    </row>
    <row r="56" spans="1:7" x14ac:dyDescent="0.15">
      <c r="A56" s="14"/>
      <c r="B56" s="20"/>
      <c r="C56" s="14"/>
      <c r="D56" s="14"/>
      <c r="E56" s="14"/>
      <c r="F56" s="14"/>
      <c r="G56" s="14"/>
    </row>
    <row r="57" spans="1:7" x14ac:dyDescent="0.15">
      <c r="A57" s="14"/>
      <c r="B57" s="14"/>
      <c r="C57" s="14"/>
      <c r="D57" s="14"/>
      <c r="E57" s="14"/>
      <c r="F57" s="14"/>
      <c r="G57" s="14"/>
    </row>
    <row r="58" spans="1:7" x14ac:dyDescent="0.15">
      <c r="A58" s="14"/>
      <c r="B58" s="14"/>
      <c r="C58" s="14"/>
      <c r="D58" s="14"/>
      <c r="E58" s="14"/>
      <c r="F58" s="14"/>
      <c r="G58" s="14"/>
    </row>
    <row r="59" spans="1:7" ht="16" x14ac:dyDescent="0.2">
      <c r="A59" s="20"/>
      <c r="B59" s="22"/>
      <c r="C59" s="14"/>
      <c r="D59" s="14"/>
      <c r="E59" s="14"/>
      <c r="F59" s="14"/>
      <c r="G59" s="14"/>
    </row>
    <row r="60" spans="1:7" x14ac:dyDescent="0.15">
      <c r="A60" s="14"/>
      <c r="B60" s="14"/>
      <c r="C60" s="14"/>
      <c r="D60" s="14"/>
      <c r="E60" s="14"/>
      <c r="F60" s="14"/>
      <c r="G60" s="14"/>
    </row>
    <row r="61" spans="1:7" x14ac:dyDescent="0.15">
      <c r="A61" s="14"/>
      <c r="B61" s="14"/>
      <c r="C61" s="14"/>
      <c r="D61" s="14"/>
      <c r="E61" s="14"/>
      <c r="F61" s="14"/>
      <c r="G61" s="14"/>
    </row>
    <row r="62" spans="1:7" ht="16" x14ac:dyDescent="0.2">
      <c r="A62" s="60"/>
      <c r="B62" s="60"/>
      <c r="C62" s="60"/>
      <c r="D62" s="60"/>
      <c r="E62" s="14"/>
      <c r="F62" s="14"/>
      <c r="G62" s="14"/>
    </row>
    <row r="63" spans="1:7" x14ac:dyDescent="0.15">
      <c r="A63" s="14"/>
      <c r="B63" s="14"/>
      <c r="C63" s="14"/>
      <c r="D63" s="14"/>
      <c r="E63" s="14"/>
      <c r="F63" s="14"/>
      <c r="G63" s="14"/>
    </row>
    <row r="64" spans="1:7" x14ac:dyDescent="0.15">
      <c r="A64" s="14"/>
      <c r="B64" s="14"/>
      <c r="C64" s="14"/>
      <c r="D64" s="14"/>
      <c r="E64" s="14"/>
      <c r="F64" s="14"/>
      <c r="G64" s="14"/>
    </row>
    <row r="65" spans="1:7" x14ac:dyDescent="0.15">
      <c r="A65" s="14"/>
      <c r="B65" s="14"/>
      <c r="C65" s="14"/>
      <c r="D65" s="14"/>
      <c r="E65" s="14"/>
      <c r="F65" s="14"/>
      <c r="G65" s="14"/>
    </row>
    <row r="66" spans="1:7" x14ac:dyDescent="0.15">
      <c r="A66" s="14"/>
      <c r="B66" s="14"/>
      <c r="C66" s="14"/>
      <c r="D66" s="14"/>
      <c r="E66" s="14"/>
      <c r="F66" s="14"/>
      <c r="G66" s="14"/>
    </row>
    <row r="71" spans="1:7" ht="16" x14ac:dyDescent="0.2">
      <c r="B71" s="60"/>
      <c r="C71" s="60"/>
    </row>
    <row r="80" spans="1:7" ht="16" x14ac:dyDescent="0.2">
      <c r="C80" s="60"/>
    </row>
    <row r="89" spans="2:4" ht="16" x14ac:dyDescent="0.2">
      <c r="B89" s="60"/>
      <c r="C89" s="60"/>
      <c r="D89" s="60"/>
    </row>
    <row r="97" spans="2:7" ht="16" x14ac:dyDescent="0.2">
      <c r="B97" s="60"/>
      <c r="C97" s="60"/>
      <c r="D97" s="60"/>
    </row>
    <row r="100" spans="2:7" x14ac:dyDescent="0.15">
      <c r="E100" s="19"/>
      <c r="F100" s="19"/>
      <c r="G100" s="19"/>
    </row>
    <row r="101" spans="2:7" x14ac:dyDescent="0.15">
      <c r="E101" s="19"/>
      <c r="F101" s="19"/>
      <c r="G101" s="19"/>
    </row>
    <row r="102" spans="2:7" x14ac:dyDescent="0.15">
      <c r="E102" s="19"/>
      <c r="F102" s="19"/>
      <c r="G102" s="19"/>
    </row>
    <row r="103" spans="2:7" x14ac:dyDescent="0.15">
      <c r="E103" s="19"/>
      <c r="F103" s="19"/>
      <c r="G103" s="19"/>
    </row>
    <row r="104" spans="2:7" x14ac:dyDescent="0.15">
      <c r="E104" s="19"/>
      <c r="F104" s="19"/>
      <c r="G104" s="19"/>
    </row>
    <row r="105" spans="2:7" x14ac:dyDescent="0.15">
      <c r="E105" s="19"/>
      <c r="F105" s="19"/>
      <c r="G105" s="19"/>
    </row>
  </sheetData>
  <mergeCells count="6">
    <mergeCell ref="A9:G9"/>
    <mergeCell ref="A3:C3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scale="51" fitToHeight="2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Pools!A29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Pools!A30</f>
        <v>E3 Facility Ct. 10</v>
      </c>
    </row>
    <row r="5" spans="1:13" s="26" customFormat="1" ht="14" x14ac:dyDescent="0.15">
      <c r="A5" s="38" t="s">
        <v>5</v>
      </c>
      <c r="B5" s="26" t="str">
        <f>Pools!A28</f>
        <v>Division III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286" t="s">
        <v>72</v>
      </c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DCVA/505 16N Zia</v>
      </c>
      <c r="C12" s="376"/>
      <c r="D12" s="360" t="str">
        <f>A16</f>
        <v>SF Storm 15 Thunder</v>
      </c>
      <c r="E12" s="359"/>
      <c r="F12" s="360" t="str">
        <f>A19</f>
        <v>ARVC 14N2 Adidas</v>
      </c>
      <c r="G12" s="359"/>
      <c r="H12" s="358" t="str">
        <f>A22</f>
        <v>E3VB 14 Regional Orange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Pools!A32</f>
        <v>DCVA/505 16N Zia</v>
      </c>
      <c r="B13" s="370"/>
      <c r="C13" s="371"/>
      <c r="D13" s="40">
        <v>22</v>
      </c>
      <c r="E13" s="40">
        <v>25</v>
      </c>
      <c r="F13" s="40">
        <v>8</v>
      </c>
      <c r="G13" s="40">
        <v>25</v>
      </c>
      <c r="H13" s="40">
        <v>25</v>
      </c>
      <c r="I13" s="40">
        <v>22</v>
      </c>
      <c r="J13" s="361">
        <v>1</v>
      </c>
      <c r="K13" s="364">
        <v>3</v>
      </c>
      <c r="L13" s="365"/>
    </row>
    <row r="14" spans="1:13" s="41" customFormat="1" ht="24" customHeight="1" x14ac:dyDescent="0.2">
      <c r="A14" s="362"/>
      <c r="B14" s="372"/>
      <c r="C14" s="373"/>
      <c r="D14" s="40">
        <v>17</v>
      </c>
      <c r="E14" s="40">
        <v>25</v>
      </c>
      <c r="F14" s="40">
        <v>11</v>
      </c>
      <c r="G14" s="40">
        <v>25</v>
      </c>
      <c r="H14" s="40">
        <v>25</v>
      </c>
      <c r="I14" s="40">
        <v>14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Pools!A33</f>
        <v>SF Storm 15 Thunder</v>
      </c>
      <c r="B16" s="42">
        <v>25</v>
      </c>
      <c r="C16" s="42">
        <v>22</v>
      </c>
      <c r="D16" s="370"/>
      <c r="E16" s="371"/>
      <c r="F16" s="40">
        <v>22</v>
      </c>
      <c r="G16" s="40">
        <v>25</v>
      </c>
      <c r="H16" s="40">
        <v>25</v>
      </c>
      <c r="I16" s="40">
        <v>10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v>25</v>
      </c>
      <c r="C17" s="42">
        <v>17</v>
      </c>
      <c r="D17" s="372"/>
      <c r="E17" s="373"/>
      <c r="F17" s="40">
        <v>23</v>
      </c>
      <c r="G17" s="40">
        <v>25</v>
      </c>
      <c r="H17" s="40">
        <v>25</v>
      </c>
      <c r="I17" s="40">
        <v>21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Pools!A34</f>
        <v>ARVC 14N2 Adidas</v>
      </c>
      <c r="B19" s="42">
        <v>25</v>
      </c>
      <c r="C19" s="42">
        <v>8</v>
      </c>
      <c r="D19" s="42">
        <v>25</v>
      </c>
      <c r="E19" s="42">
        <v>22</v>
      </c>
      <c r="F19" s="43"/>
      <c r="G19" s="43"/>
      <c r="H19" s="40">
        <v>25</v>
      </c>
      <c r="I19" s="40">
        <v>10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v>25</v>
      </c>
      <c r="C20" s="42">
        <v>11</v>
      </c>
      <c r="D20" s="42">
        <v>25</v>
      </c>
      <c r="E20" s="42">
        <v>23</v>
      </c>
      <c r="F20" s="43"/>
      <c r="G20" s="43"/>
      <c r="H20" s="40">
        <v>25</v>
      </c>
      <c r="I20" s="40">
        <v>21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Pools!A35</f>
        <v>E3VB 14 Regional Orange</v>
      </c>
      <c r="B22" s="42">
        <v>22</v>
      </c>
      <c r="C22" s="42">
        <v>25</v>
      </c>
      <c r="D22" s="42">
        <v>10</v>
      </c>
      <c r="E22" s="42">
        <v>25</v>
      </c>
      <c r="F22" s="42">
        <v>10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14</v>
      </c>
      <c r="C23" s="42">
        <v>25</v>
      </c>
      <c r="D23" s="42">
        <v>21</v>
      </c>
      <c r="E23" s="42">
        <v>25</v>
      </c>
      <c r="F23" s="42">
        <v>21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16N Zia</v>
      </c>
      <c r="B28" s="378">
        <v>2</v>
      </c>
      <c r="C28" s="379"/>
      <c r="D28" s="378">
        <v>4</v>
      </c>
      <c r="E28" s="379"/>
      <c r="F28" s="378"/>
      <c r="G28" s="379"/>
      <c r="H28" s="44"/>
      <c r="I28" s="45">
        <f>D13+D14+D15+F13+F14+F15+H13+H14+H15</f>
        <v>108</v>
      </c>
      <c r="J28" s="45">
        <f>E13+E14+E15+G13+G14+G15+I13+I14+I15</f>
        <v>136</v>
      </c>
      <c r="K28" s="45">
        <f>I28-J28</f>
        <v>-28</v>
      </c>
    </row>
    <row r="29" spans="1:13" ht="24" customHeight="1" x14ac:dyDescent="0.15">
      <c r="A29" s="2" t="str">
        <f>A16</f>
        <v>SF Storm 15 Thunder</v>
      </c>
      <c r="B29" s="378">
        <v>4</v>
      </c>
      <c r="C29" s="379"/>
      <c r="D29" s="378">
        <v>2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78">
        <v>6</v>
      </c>
      <c r="C30" s="379"/>
      <c r="D30" s="378"/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 Regional Orange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DCVA/505 16N Zia</v>
      </c>
      <c r="C35" s="359"/>
      <c r="D35" s="360" t="str">
        <f>A30</f>
        <v>ARVC 14N2 Adidas</v>
      </c>
      <c r="E35" s="359"/>
      <c r="F35" s="380" t="str">
        <f>A16</f>
        <v>SF Storm 15 Thunder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SF Storm 15 Thunder</v>
      </c>
      <c r="C36" s="359"/>
      <c r="D36" s="360" t="str">
        <f>A22</f>
        <v>E3VB 14 Regional Orange</v>
      </c>
      <c r="E36" s="359"/>
      <c r="F36" s="380" t="str">
        <f>A13</f>
        <v>DCVA/505 16N Zia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DCVA/505 16N Zia</v>
      </c>
      <c r="C37" s="359"/>
      <c r="D37" s="360" t="str">
        <f>A31</f>
        <v>E3VB 14 Regional Orange</v>
      </c>
      <c r="E37" s="359"/>
      <c r="F37" s="380" t="str">
        <f>A30</f>
        <v>ARVC 14N2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SF Storm 15 Thunder</v>
      </c>
      <c r="C38" s="359"/>
      <c r="D38" s="360" t="str">
        <f>A30</f>
        <v>ARVC 14N2 Adidas</v>
      </c>
      <c r="E38" s="359"/>
      <c r="F38" s="380" t="str">
        <f>A28</f>
        <v>DCVA/505 16N Zia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14N2 Adidas</v>
      </c>
      <c r="C39" s="359"/>
      <c r="D39" s="360" t="str">
        <f>A31</f>
        <v>E3VB 14 Regional Orange</v>
      </c>
      <c r="E39" s="359"/>
      <c r="F39" s="380" t="str">
        <f>A16</f>
        <v>SF Storm 15 Thunder</v>
      </c>
      <c r="G39" s="380"/>
    </row>
    <row r="40" spans="1:12" ht="18" customHeight="1" x14ac:dyDescent="0.15">
      <c r="A40" s="3" t="s">
        <v>26</v>
      </c>
      <c r="B40" s="360" t="str">
        <f>A13</f>
        <v>DCVA/505 16N Zia</v>
      </c>
      <c r="C40" s="359"/>
      <c r="D40" s="360" t="str">
        <f>A29</f>
        <v>SF Storm 15 Thunder</v>
      </c>
      <c r="E40" s="359"/>
      <c r="F40" s="380" t="str">
        <f>A22</f>
        <v>E3VB 14 Regional Orange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Pools!B29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Pools!B30</f>
        <v>E3 Facility Ct. 11</v>
      </c>
    </row>
    <row r="5" spans="1:13" s="26" customFormat="1" ht="14" x14ac:dyDescent="0.15">
      <c r="A5" s="38" t="s">
        <v>5</v>
      </c>
      <c r="B5" s="26" t="str">
        <f>Pools!A28</f>
        <v>Division III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11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E3VB 16 Blue</v>
      </c>
      <c r="C12" s="376"/>
      <c r="D12" s="360" t="str">
        <f>A16</f>
        <v>DCVA/505 15N Shockwave</v>
      </c>
      <c r="E12" s="359"/>
      <c r="F12" s="360" t="str">
        <f>A19</f>
        <v>ARVC 15R1 Adidas</v>
      </c>
      <c r="G12" s="359"/>
      <c r="H12" s="358" t="str">
        <f>A22</f>
        <v>NM Cactus 15 Green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Pools!B32</f>
        <v>E3VB 16 Blue</v>
      </c>
      <c r="B13" s="370"/>
      <c r="C13" s="371"/>
      <c r="D13" s="40">
        <v>25</v>
      </c>
      <c r="E13" s="40">
        <v>19</v>
      </c>
      <c r="F13" s="40">
        <v>22</v>
      </c>
      <c r="G13" s="40">
        <v>25</v>
      </c>
      <c r="H13" s="40">
        <v>25</v>
      </c>
      <c r="I13" s="40">
        <v>15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24</v>
      </c>
      <c r="E14" s="40">
        <v>26</v>
      </c>
      <c r="F14" s="40">
        <v>25</v>
      </c>
      <c r="G14" s="40">
        <v>10</v>
      </c>
      <c r="H14" s="40">
        <v>25</v>
      </c>
      <c r="I14" s="40">
        <v>10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Pools!B33</f>
        <v>DCVA/505 15N Shockwave</v>
      </c>
      <c r="B16" s="42">
        <v>19</v>
      </c>
      <c r="C16" s="42">
        <v>25</v>
      </c>
      <c r="D16" s="370"/>
      <c r="E16" s="371"/>
      <c r="F16" s="40">
        <v>13</v>
      </c>
      <c r="G16" s="40">
        <v>25</v>
      </c>
      <c r="H16" s="40">
        <v>25</v>
      </c>
      <c r="I16" s="40">
        <v>23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v>26</v>
      </c>
      <c r="C17" s="42">
        <v>24</v>
      </c>
      <c r="D17" s="372"/>
      <c r="E17" s="373"/>
      <c r="F17" s="40">
        <v>12</v>
      </c>
      <c r="G17" s="40">
        <v>25</v>
      </c>
      <c r="H17" s="40">
        <v>25</v>
      </c>
      <c r="I17" s="40">
        <v>19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Pools!B34</f>
        <v>ARVC 15R1 Adidas</v>
      </c>
      <c r="B19" s="42">
        <v>25</v>
      </c>
      <c r="C19" s="42">
        <v>22</v>
      </c>
      <c r="D19" s="42">
        <v>25</v>
      </c>
      <c r="E19" s="42">
        <v>13</v>
      </c>
      <c r="F19" s="43"/>
      <c r="G19" s="43"/>
      <c r="H19" s="40">
        <v>25</v>
      </c>
      <c r="I19" s="40">
        <v>18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v>10</v>
      </c>
      <c r="C20" s="42">
        <v>25</v>
      </c>
      <c r="D20" s="42">
        <v>25</v>
      </c>
      <c r="E20" s="42">
        <v>12</v>
      </c>
      <c r="F20" s="43"/>
      <c r="G20" s="43"/>
      <c r="H20" s="40">
        <v>25</v>
      </c>
      <c r="I20" s="40">
        <v>14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Pools!B35</f>
        <v>NM Cactus 15 Green</v>
      </c>
      <c r="B22" s="42">
        <v>15</v>
      </c>
      <c r="C22" s="42">
        <v>25</v>
      </c>
      <c r="D22" s="42">
        <v>23</v>
      </c>
      <c r="E22" s="42">
        <v>25</v>
      </c>
      <c r="F22" s="42">
        <v>18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10</v>
      </c>
      <c r="C23" s="42">
        <v>25</v>
      </c>
      <c r="D23" s="42">
        <v>19</v>
      </c>
      <c r="E23" s="42">
        <v>25</v>
      </c>
      <c r="F23" s="42">
        <v>14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78">
        <v>4</v>
      </c>
      <c r="C28" s="379"/>
      <c r="D28" s="378">
        <v>2</v>
      </c>
      <c r="E28" s="379"/>
      <c r="F28" s="378"/>
      <c r="G28" s="379"/>
      <c r="H28" s="44"/>
      <c r="I28" s="45">
        <f>D13+D14+D15+F13+F14+F15+H13+H14+H15</f>
        <v>146</v>
      </c>
      <c r="J28" s="45">
        <f>E13+E14+E15+G13+G14+G15+I13+I14+I15</f>
        <v>105</v>
      </c>
      <c r="K28" s="45">
        <f>I28-J28</f>
        <v>41</v>
      </c>
    </row>
    <row r="29" spans="1:13" ht="24" customHeight="1" x14ac:dyDescent="0.15">
      <c r="A29" s="2" t="str">
        <f>A16</f>
        <v>DCVA/505 15N Shockwave</v>
      </c>
      <c r="B29" s="378">
        <v>3</v>
      </c>
      <c r="C29" s="379"/>
      <c r="D29" s="378">
        <v>3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15R1 Adidas</v>
      </c>
      <c r="B30" s="378">
        <v>5</v>
      </c>
      <c r="C30" s="379"/>
      <c r="D30" s="378">
        <v>1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 Green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E3VB 16 Blue</v>
      </c>
      <c r="C35" s="359"/>
      <c r="D35" s="360" t="str">
        <f>A30</f>
        <v>ARVC 15R1 Adidas</v>
      </c>
      <c r="E35" s="359"/>
      <c r="F35" s="380" t="str">
        <f>A16</f>
        <v>DCVA/505 15N Shockwave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DCVA/505 15N Shockwave</v>
      </c>
      <c r="C36" s="359"/>
      <c r="D36" s="360" t="str">
        <f>A22</f>
        <v>NM Cactus 15 Green</v>
      </c>
      <c r="E36" s="359"/>
      <c r="F36" s="380" t="str">
        <f>A13</f>
        <v>E3VB 16 Blue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E3VB 16 Blue</v>
      </c>
      <c r="C37" s="359"/>
      <c r="D37" s="360" t="str">
        <f>A31</f>
        <v>NM Cactus 15 Green</v>
      </c>
      <c r="E37" s="359"/>
      <c r="F37" s="380" t="str">
        <f>A30</f>
        <v>ARVC 15R1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DCVA/505 15N Shockwave</v>
      </c>
      <c r="C38" s="359"/>
      <c r="D38" s="360" t="str">
        <f>A30</f>
        <v>ARVC 15R1 Adidas</v>
      </c>
      <c r="E38" s="359"/>
      <c r="F38" s="380" t="str">
        <f>A28</f>
        <v>E3VB 16 Blue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15R1 Adidas</v>
      </c>
      <c r="C39" s="359"/>
      <c r="D39" s="360" t="str">
        <f>A31</f>
        <v>NM Cactus 15 Green</v>
      </c>
      <c r="E39" s="359"/>
      <c r="F39" s="380" t="str">
        <f>A16</f>
        <v>DCVA/505 15N Shockwave</v>
      </c>
      <c r="G39" s="380"/>
    </row>
    <row r="40" spans="1:12" ht="18" customHeight="1" x14ac:dyDescent="0.15">
      <c r="A40" s="3" t="s">
        <v>26</v>
      </c>
      <c r="B40" s="360" t="str">
        <f>A13</f>
        <v>E3VB 16 Blue</v>
      </c>
      <c r="C40" s="359"/>
      <c r="D40" s="360" t="str">
        <f>A29</f>
        <v>DCVA/505 15N Shockwave</v>
      </c>
      <c r="E40" s="359"/>
      <c r="F40" s="380" t="str">
        <f>A22</f>
        <v>NM Cactus 15 Green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Pools!C29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Pools!C30</f>
        <v>E3 Facility Ct. 10</v>
      </c>
    </row>
    <row r="5" spans="1:13" s="26" customFormat="1" ht="14" x14ac:dyDescent="0.15">
      <c r="A5" s="38" t="s">
        <v>5</v>
      </c>
      <c r="B5" s="26" t="str">
        <f>Pools!A28</f>
        <v>Division III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ABQ Premier Strike 14N</v>
      </c>
      <c r="C12" s="376"/>
      <c r="D12" s="360" t="str">
        <f>A16</f>
        <v>NM Premier 15R Asics</v>
      </c>
      <c r="E12" s="359"/>
      <c r="F12" s="360" t="str">
        <f>A19</f>
        <v>NM Cactus 15 NTL</v>
      </c>
      <c r="G12" s="359"/>
      <c r="H12" s="358" t="str">
        <f>A22</f>
        <v>FCVBC 14 Robin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Pools!C32</f>
        <v>ABQ Premier Strike 14N</v>
      </c>
      <c r="B13" s="370"/>
      <c r="C13" s="371"/>
      <c r="D13" s="40">
        <v>25</v>
      </c>
      <c r="E13" s="40">
        <v>14</v>
      </c>
      <c r="F13" s="40">
        <v>25</v>
      </c>
      <c r="G13" s="40">
        <v>16</v>
      </c>
      <c r="H13" s="40">
        <v>25</v>
      </c>
      <c r="I13" s="40">
        <v>19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19</v>
      </c>
      <c r="F14" s="40">
        <v>25</v>
      </c>
      <c r="G14" s="40">
        <v>19</v>
      </c>
      <c r="H14" s="40">
        <v>25</v>
      </c>
      <c r="I14" s="40">
        <v>14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Pools!C33</f>
        <v>NM Premier 15R Asics</v>
      </c>
      <c r="B16" s="42">
        <f>IF(E13&gt;0,E13," ")</f>
        <v>14</v>
      </c>
      <c r="C16" s="42">
        <f>IF(D13&gt;0,D13," ")</f>
        <v>25</v>
      </c>
      <c r="D16" s="370"/>
      <c r="E16" s="371"/>
      <c r="F16" s="40">
        <v>25</v>
      </c>
      <c r="G16" s="40">
        <v>22</v>
      </c>
      <c r="H16" s="40">
        <v>18</v>
      </c>
      <c r="I16" s="40">
        <v>25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f>IF(E14&gt;0,E14," ")</f>
        <v>19</v>
      </c>
      <c r="C17" s="42">
        <f>IF(D14&gt;0,D14," ")</f>
        <v>25</v>
      </c>
      <c r="D17" s="372"/>
      <c r="E17" s="373"/>
      <c r="F17" s="40">
        <v>15</v>
      </c>
      <c r="G17" s="40">
        <v>25</v>
      </c>
      <c r="H17" s="40">
        <v>25</v>
      </c>
      <c r="I17" s="40">
        <v>21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Pools!C34</f>
        <v>NM Cactus 15 NTL</v>
      </c>
      <c r="B19" s="42">
        <f>IF(G13&gt;0,G13," ")</f>
        <v>16</v>
      </c>
      <c r="C19" s="42">
        <f>IF(F13&gt;0,F13," ")</f>
        <v>25</v>
      </c>
      <c r="D19" s="42">
        <f>IF(G16&gt;0,G16," ")</f>
        <v>22</v>
      </c>
      <c r="E19" s="42">
        <f>IF(F16&gt;0,F16," ")</f>
        <v>25</v>
      </c>
      <c r="F19" s="43"/>
      <c r="G19" s="43"/>
      <c r="H19" s="40">
        <v>25</v>
      </c>
      <c r="I19" s="40">
        <v>7</v>
      </c>
      <c r="J19" s="361">
        <v>3</v>
      </c>
      <c r="K19" s="364">
        <v>2</v>
      </c>
      <c r="L19" s="365"/>
    </row>
    <row r="20" spans="1:13" s="41" customFormat="1" ht="24" customHeight="1" x14ac:dyDescent="0.2">
      <c r="A20" s="362"/>
      <c r="B20" s="42">
        <f>IF(G14&gt;0,G14," ")</f>
        <v>19</v>
      </c>
      <c r="C20" s="42">
        <f>IF(F14&gt;0,F14," ")</f>
        <v>25</v>
      </c>
      <c r="D20" s="42">
        <f>IF(G17&gt;0,G17," ")</f>
        <v>25</v>
      </c>
      <c r="E20" s="42">
        <f>IF(F17&gt;0,F17," ")</f>
        <v>15</v>
      </c>
      <c r="F20" s="43"/>
      <c r="G20" s="43"/>
      <c r="H20" s="40">
        <v>25</v>
      </c>
      <c r="I20" s="40">
        <v>13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Pools!C35</f>
        <v>FCVBC 14 Robin</v>
      </c>
      <c r="B22" s="42">
        <f>IF(I13&gt;0,I13," ")</f>
        <v>19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7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14</v>
      </c>
      <c r="C23" s="42">
        <f>IF(H14&gt;0,H14," ")</f>
        <v>25</v>
      </c>
      <c r="D23" s="42">
        <f>IF(I17&gt;0,I17," ")</f>
        <v>21</v>
      </c>
      <c r="E23" s="42">
        <f>IF(H17&gt;0,H17," ")</f>
        <v>25</v>
      </c>
      <c r="F23" s="42">
        <f>IF(I20&gt;0,I20," ")</f>
        <v>13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ABQ Premier Strike 14N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101</v>
      </c>
      <c r="K28" s="45">
        <f>I28-J28</f>
        <v>49</v>
      </c>
    </row>
    <row r="29" spans="1:13" ht="24" customHeight="1" x14ac:dyDescent="0.15">
      <c r="A29" s="2" t="str">
        <f>A16</f>
        <v>NM Premier 15R Asics</v>
      </c>
      <c r="B29" s="378">
        <v>2</v>
      </c>
      <c r="C29" s="379"/>
      <c r="D29" s="378">
        <v>4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15 NTL</v>
      </c>
      <c r="B30" s="378">
        <v>3</v>
      </c>
      <c r="C30" s="379"/>
      <c r="D30" s="378">
        <v>3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14 Robin</v>
      </c>
      <c r="B31" s="378">
        <v>1</v>
      </c>
      <c r="C31" s="379"/>
      <c r="D31" s="378">
        <v>5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ABQ Premier Strike 14N</v>
      </c>
      <c r="C35" s="359"/>
      <c r="D35" s="360" t="str">
        <f>A30</f>
        <v>NM Cactus 15 NTL</v>
      </c>
      <c r="E35" s="359"/>
      <c r="F35" s="380" t="str">
        <f>A16</f>
        <v>NM Premier 15R Asics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NM Premier 15R Asics</v>
      </c>
      <c r="C36" s="359"/>
      <c r="D36" s="360" t="str">
        <f>A22</f>
        <v>FCVBC 14 Robin</v>
      </c>
      <c r="E36" s="359"/>
      <c r="F36" s="380" t="str">
        <f>A13</f>
        <v>ABQ Premier Strike 14N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ABQ Premier Strike 14N</v>
      </c>
      <c r="C37" s="359"/>
      <c r="D37" s="360" t="str">
        <f>A31</f>
        <v>FCVBC 14 Robin</v>
      </c>
      <c r="E37" s="359"/>
      <c r="F37" s="380" t="str">
        <f>A30</f>
        <v>NM Cactus 15 NTL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NM Premier 15R Asics</v>
      </c>
      <c r="C38" s="359"/>
      <c r="D38" s="360" t="str">
        <f>A30</f>
        <v>NM Cactus 15 NTL</v>
      </c>
      <c r="E38" s="359"/>
      <c r="F38" s="380" t="str">
        <f>A28</f>
        <v>ABQ Premier Strike 14N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NM Cactus 15 NTL</v>
      </c>
      <c r="C39" s="359"/>
      <c r="D39" s="360" t="str">
        <f>A31</f>
        <v>FCVBC 14 Robin</v>
      </c>
      <c r="E39" s="359"/>
      <c r="F39" s="380" t="str">
        <f>A16</f>
        <v>NM Premier 15R Asics</v>
      </c>
      <c r="G39" s="380"/>
    </row>
    <row r="40" spans="1:12" ht="18" customHeight="1" x14ac:dyDescent="0.15">
      <c r="A40" s="3" t="s">
        <v>26</v>
      </c>
      <c r="B40" s="360" t="str">
        <f>A13</f>
        <v>ABQ Premier Strike 14N</v>
      </c>
      <c r="C40" s="359"/>
      <c r="D40" s="360" t="str">
        <f>A29</f>
        <v>NM Premier 15R Asics</v>
      </c>
      <c r="E40" s="359"/>
      <c r="F40" s="380" t="str">
        <f>A22</f>
        <v>FCVBC 14 Robin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4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Pools!D29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Pools!D30</f>
        <v>E3 Facility Ct. 9</v>
      </c>
    </row>
    <row r="5" spans="1:13" s="26" customFormat="1" ht="14" x14ac:dyDescent="0.15">
      <c r="A5" s="38" t="s">
        <v>5</v>
      </c>
      <c r="B5" s="26" t="str">
        <f>Pools!A28</f>
        <v>Division III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E3VB 141</v>
      </c>
      <c r="C12" s="376"/>
      <c r="D12" s="360" t="str">
        <f>A16</f>
        <v>FCVBC 15 Haley</v>
      </c>
      <c r="E12" s="359"/>
      <c r="F12" s="360" t="str">
        <f>A19</f>
        <v>ARVC 13N1 Adidas</v>
      </c>
      <c r="G12" s="359"/>
      <c r="H12" s="358" t="str">
        <f>A22</f>
        <v>SF Storm 15 Regional Avalanche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Pools!D32</f>
        <v>E3VB 141</v>
      </c>
      <c r="B13" s="370"/>
      <c r="C13" s="371"/>
      <c r="D13" s="40">
        <v>25</v>
      </c>
      <c r="E13" s="40">
        <v>10</v>
      </c>
      <c r="F13" s="40">
        <v>25</v>
      </c>
      <c r="G13" s="40">
        <v>20</v>
      </c>
      <c r="H13" s="40">
        <v>25</v>
      </c>
      <c r="I13" s="40">
        <v>9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12</v>
      </c>
      <c r="F14" s="40">
        <v>25</v>
      </c>
      <c r="G14" s="40">
        <v>21</v>
      </c>
      <c r="H14" s="40">
        <v>25</v>
      </c>
      <c r="I14" s="40">
        <v>21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Pools!D33</f>
        <v>FCVBC 15 Haley</v>
      </c>
      <c r="B16" s="42">
        <f>IF(E13&gt;0,E13," ")</f>
        <v>10</v>
      </c>
      <c r="C16" s="42">
        <f>IF(D13&gt;0,D13," ")</f>
        <v>25</v>
      </c>
      <c r="D16" s="370"/>
      <c r="E16" s="371"/>
      <c r="F16" s="40">
        <v>26</v>
      </c>
      <c r="G16" s="40">
        <v>24</v>
      </c>
      <c r="H16" s="40">
        <v>25</v>
      </c>
      <c r="I16" s="40">
        <v>16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f>IF(E14&gt;0,E14," ")</f>
        <v>12</v>
      </c>
      <c r="C17" s="42">
        <f>IF(D14&gt;0,D14," ")</f>
        <v>25</v>
      </c>
      <c r="D17" s="372"/>
      <c r="E17" s="373"/>
      <c r="F17" s="40">
        <v>15</v>
      </c>
      <c r="G17" s="40">
        <v>25</v>
      </c>
      <c r="H17" s="40">
        <v>21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Pools!D34</f>
        <v>ARVC 13N1 Adidas</v>
      </c>
      <c r="B19" s="42">
        <f>IF(G13&gt;0,G13," ")</f>
        <v>20</v>
      </c>
      <c r="C19" s="42">
        <f>IF(F13&gt;0,F13," ")</f>
        <v>25</v>
      </c>
      <c r="D19" s="42">
        <f>IF(G16&gt;0,G16," ")</f>
        <v>24</v>
      </c>
      <c r="E19" s="42">
        <f>IF(F16&gt;0,F16," ")</f>
        <v>26</v>
      </c>
      <c r="F19" s="43"/>
      <c r="G19" s="43"/>
      <c r="H19" s="40">
        <v>25</v>
      </c>
      <c r="I19" s="40">
        <v>9</v>
      </c>
      <c r="J19" s="361">
        <v>3</v>
      </c>
      <c r="K19" s="364">
        <v>2</v>
      </c>
      <c r="L19" s="365"/>
    </row>
    <row r="20" spans="1:13" s="41" customFormat="1" ht="24" customHeight="1" x14ac:dyDescent="0.2">
      <c r="A20" s="362"/>
      <c r="B20" s="42">
        <f>IF(G14&gt;0,G14," ")</f>
        <v>21</v>
      </c>
      <c r="C20" s="42">
        <f>IF(F14&gt;0,F14," ")</f>
        <v>25</v>
      </c>
      <c r="D20" s="42">
        <f>IF(G17&gt;0,G17," ")</f>
        <v>25</v>
      </c>
      <c r="E20" s="42">
        <f>IF(F17&gt;0,F17," ")</f>
        <v>15</v>
      </c>
      <c r="F20" s="43"/>
      <c r="G20" s="43"/>
      <c r="H20" s="40">
        <v>25</v>
      </c>
      <c r="I20" s="40">
        <v>13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Pools!D35</f>
        <v>SF Storm 15 Regional Avalanche</v>
      </c>
      <c r="B22" s="42">
        <f>IF(I13&gt;0,I13," ")</f>
        <v>9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9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21</v>
      </c>
      <c r="C23" s="42">
        <f>IF(H14&gt;0,H14," ")</f>
        <v>25</v>
      </c>
      <c r="D23" s="42">
        <f>IF(I17&gt;0,I17," ")</f>
        <v>25</v>
      </c>
      <c r="E23" s="42">
        <f>IF(H17&gt;0,H17," ")</f>
        <v>21</v>
      </c>
      <c r="F23" s="42">
        <f>IF(I20&gt;0,I20," ")</f>
        <v>13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141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93</v>
      </c>
      <c r="K28" s="45">
        <f>I28-J28</f>
        <v>57</v>
      </c>
    </row>
    <row r="29" spans="1:13" ht="24" customHeight="1" x14ac:dyDescent="0.15">
      <c r="A29" s="2" t="str">
        <f>A16</f>
        <v>FCVBC 15 Haley</v>
      </c>
      <c r="B29" s="378">
        <v>2</v>
      </c>
      <c r="C29" s="379"/>
      <c r="D29" s="378">
        <v>4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13N1 Adidas</v>
      </c>
      <c r="B30" s="378">
        <v>3</v>
      </c>
      <c r="C30" s="379"/>
      <c r="D30" s="378">
        <v>3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SF Storm 15 Regional Avalanche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11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E3VB 141</v>
      </c>
      <c r="C35" s="359"/>
      <c r="D35" s="360" t="str">
        <f>A30</f>
        <v>ARVC 13N1 Adidas</v>
      </c>
      <c r="E35" s="359"/>
      <c r="F35" s="380" t="str">
        <f>A16</f>
        <v>FCVBC 15 Haley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FCVBC 15 Haley</v>
      </c>
      <c r="C36" s="359"/>
      <c r="D36" s="360" t="str">
        <f>A22</f>
        <v>SF Storm 15 Regional Avalanche</v>
      </c>
      <c r="E36" s="359"/>
      <c r="F36" s="380" t="str">
        <f>A13</f>
        <v>E3VB 141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E3VB 141</v>
      </c>
      <c r="C37" s="359"/>
      <c r="D37" s="360" t="str">
        <f>A31</f>
        <v>SF Storm 15 Regional Avalanche</v>
      </c>
      <c r="E37" s="359"/>
      <c r="F37" s="380" t="str">
        <f>A30</f>
        <v>ARVC 13N1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FCVBC 15 Haley</v>
      </c>
      <c r="C38" s="359"/>
      <c r="D38" s="360" t="str">
        <f>A30</f>
        <v>ARVC 13N1 Adidas</v>
      </c>
      <c r="E38" s="359"/>
      <c r="F38" s="380" t="str">
        <f>A28</f>
        <v>E3VB 141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13N1 Adidas</v>
      </c>
      <c r="C39" s="359"/>
      <c r="D39" s="360" t="str">
        <f>A31</f>
        <v>SF Storm 15 Regional Avalanche</v>
      </c>
      <c r="E39" s="359"/>
      <c r="F39" s="380" t="str">
        <f>A16</f>
        <v>FCVBC 15 Haley</v>
      </c>
      <c r="G39" s="380"/>
    </row>
    <row r="40" spans="1:12" ht="18" customHeight="1" x14ac:dyDescent="0.15">
      <c r="A40" s="3" t="s">
        <v>26</v>
      </c>
      <c r="B40" s="360" t="str">
        <f>A13</f>
        <v>E3VB 141</v>
      </c>
      <c r="C40" s="359"/>
      <c r="D40" s="360" t="str">
        <f>A29</f>
        <v>FCVBC 15 Haley</v>
      </c>
      <c r="E40" s="359"/>
      <c r="F40" s="380" t="str">
        <f>A22</f>
        <v>SF Storm 15 Regional Avalanche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4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45"/>
  <sheetViews>
    <sheetView workbookViewId="0">
      <selection activeCell="A16" sqref="A16:A18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Pools!E29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Pools!E30</f>
        <v>E3 Facility Ct. 11</v>
      </c>
    </row>
    <row r="5" spans="1:13" s="26" customFormat="1" ht="14" x14ac:dyDescent="0.15">
      <c r="A5" s="38" t="s">
        <v>5</v>
      </c>
      <c r="B5" s="26" t="str">
        <f>Pools!A28</f>
        <v>Division III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64</v>
      </c>
      <c r="D9" s="11"/>
      <c r="E9" s="11"/>
      <c r="F9" s="11"/>
      <c r="G9" s="11"/>
    </row>
    <row r="10" spans="1:13" x14ac:dyDescent="0.15">
      <c r="A10" s="11" t="s">
        <v>23</v>
      </c>
      <c r="B10" s="13">
        <v>11</v>
      </c>
      <c r="C10" s="287" t="s">
        <v>72</v>
      </c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Warriors 16</v>
      </c>
      <c r="C12" s="376"/>
      <c r="D12" s="360" t="str">
        <f>A16</f>
        <v>NM Cactus 15/16 Black</v>
      </c>
      <c r="E12" s="359"/>
      <c r="F12" s="360" t="str">
        <f>A19</f>
        <v>DCVA/505 14N Tadashi</v>
      </c>
      <c r="G12" s="359"/>
      <c r="H12" s="358" t="str">
        <f>A22</f>
        <v>ARVC 15R2 Adidas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Pools!E32</f>
        <v>Warriors 16</v>
      </c>
      <c r="B13" s="370"/>
      <c r="C13" s="371"/>
      <c r="D13" s="40">
        <v>24</v>
      </c>
      <c r="E13" s="40">
        <v>26</v>
      </c>
      <c r="F13" s="40">
        <v>25</v>
      </c>
      <c r="G13" s="40">
        <v>13</v>
      </c>
      <c r="H13" s="40">
        <v>25</v>
      </c>
      <c r="I13" s="40">
        <v>23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11</v>
      </c>
      <c r="F14" s="40">
        <v>16</v>
      </c>
      <c r="G14" s="40">
        <v>25</v>
      </c>
      <c r="H14" s="40">
        <v>25</v>
      </c>
      <c r="I14" s="40">
        <v>18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Pools!E33</f>
        <v>NM Cactus 15/16 Black</v>
      </c>
      <c r="B16" s="42">
        <f>IF(E13&gt;0,E13," ")</f>
        <v>26</v>
      </c>
      <c r="C16" s="42">
        <f>IF(D13&gt;0,D13," ")</f>
        <v>24</v>
      </c>
      <c r="D16" s="370"/>
      <c r="E16" s="371"/>
      <c r="F16" s="40">
        <v>16</v>
      </c>
      <c r="G16" s="40">
        <v>25</v>
      </c>
      <c r="H16" s="40">
        <v>18</v>
      </c>
      <c r="I16" s="40">
        <v>25</v>
      </c>
      <c r="J16" s="361">
        <v>2</v>
      </c>
      <c r="K16" s="364">
        <v>4</v>
      </c>
      <c r="L16" s="365"/>
    </row>
    <row r="17" spans="1:13" s="41" customFormat="1" ht="24" customHeight="1" x14ac:dyDescent="0.2">
      <c r="A17" s="362"/>
      <c r="B17" s="42">
        <f>IF(E14&gt;0,E14," ")</f>
        <v>11</v>
      </c>
      <c r="C17" s="42">
        <f>IF(D14&gt;0,D14," ")</f>
        <v>25</v>
      </c>
      <c r="D17" s="372"/>
      <c r="E17" s="373"/>
      <c r="F17" s="40">
        <v>8</v>
      </c>
      <c r="G17" s="40">
        <v>25</v>
      </c>
      <c r="H17" s="40">
        <v>15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Pools!E34</f>
        <v>DCVA/505 14N Tadashi</v>
      </c>
      <c r="B19" s="42">
        <f>IF(G13&gt;0,G13," ")</f>
        <v>13</v>
      </c>
      <c r="C19" s="42">
        <f>IF(F13&gt;0,F13," ")</f>
        <v>25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13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f>IF(G14&gt;0,G14," ")</f>
        <v>25</v>
      </c>
      <c r="C20" s="42">
        <f>IF(F14&gt;0,F14," ")</f>
        <v>16</v>
      </c>
      <c r="D20" s="42">
        <f>IF(G17&gt;0,G17," ")</f>
        <v>25</v>
      </c>
      <c r="E20" s="42">
        <f>IF(F17&gt;0,F17," ")</f>
        <v>8</v>
      </c>
      <c r="F20" s="43"/>
      <c r="G20" s="43"/>
      <c r="H20" s="40">
        <v>25</v>
      </c>
      <c r="I20" s="40">
        <v>17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Pools!E35</f>
        <v>ARVC 15R2 Adidas</v>
      </c>
      <c r="B22" s="42">
        <f>IF(I13&gt;0,I13," ")</f>
        <v>23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13</v>
      </c>
      <c r="G22" s="42">
        <f>IF(H19&gt;0,H19," ")</f>
        <v>25</v>
      </c>
      <c r="H22" s="370"/>
      <c r="I22" s="371"/>
      <c r="J22" s="361">
        <v>4</v>
      </c>
      <c r="K22" s="364">
        <v>3</v>
      </c>
      <c r="L22" s="365"/>
    </row>
    <row r="23" spans="1:13" s="41" customFormat="1" ht="24" customHeight="1" x14ac:dyDescent="0.2">
      <c r="A23" s="362"/>
      <c r="B23" s="42">
        <f>IF(I14&gt;0,I14," ")</f>
        <v>18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17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Warriors 16</v>
      </c>
      <c r="B28" s="378">
        <v>4</v>
      </c>
      <c r="C28" s="379"/>
      <c r="D28" s="378">
        <v>2</v>
      </c>
      <c r="E28" s="379"/>
      <c r="F28" s="378"/>
      <c r="G28" s="379"/>
      <c r="H28" s="44"/>
      <c r="I28" s="45">
        <f>D13+D14+D15+F13+F14+F15+H13+H14+H15</f>
        <v>140</v>
      </c>
      <c r="J28" s="45">
        <f>E13+E14+E15+G13+G14+G15+I13+I14+I15</f>
        <v>116</v>
      </c>
      <c r="K28" s="45">
        <f>I28-J28</f>
        <v>24</v>
      </c>
    </row>
    <row r="29" spans="1:13" ht="24" customHeight="1" x14ac:dyDescent="0.15">
      <c r="A29" s="2" t="str">
        <f>A16</f>
        <v>NM Cactus 15/16 Black</v>
      </c>
      <c r="B29" s="378">
        <v>1</v>
      </c>
      <c r="C29" s="379"/>
      <c r="D29" s="378">
        <v>5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DCVA/505 14N Tadashi</v>
      </c>
      <c r="B30" s="378">
        <v>5</v>
      </c>
      <c r="C30" s="379"/>
      <c r="D30" s="378">
        <v>1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15R2 Adidas</v>
      </c>
      <c r="B31" s="378">
        <v>2</v>
      </c>
      <c r="C31" s="379"/>
      <c r="D31" s="378">
        <v>4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Warriors 16</v>
      </c>
      <c r="C35" s="359"/>
      <c r="D35" s="360" t="str">
        <f>A30</f>
        <v>DCVA/505 14N Tadashi</v>
      </c>
      <c r="E35" s="359"/>
      <c r="F35" s="380" t="str">
        <f>A16</f>
        <v>NM Cactus 15/16 Black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NM Cactus 15/16 Black</v>
      </c>
      <c r="C36" s="359"/>
      <c r="D36" s="360" t="str">
        <f>A22</f>
        <v>ARVC 15R2 Adidas</v>
      </c>
      <c r="E36" s="359"/>
      <c r="F36" s="380" t="str">
        <f>A13</f>
        <v>Warriors 16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Warriors 16</v>
      </c>
      <c r="C37" s="359"/>
      <c r="D37" s="360" t="str">
        <f>A31</f>
        <v>ARVC 15R2 Adidas</v>
      </c>
      <c r="E37" s="359"/>
      <c r="F37" s="380" t="str">
        <f>A30</f>
        <v>DCVA/505 14N Tadashi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NM Cactus 15/16 Black</v>
      </c>
      <c r="C38" s="359"/>
      <c r="D38" s="360" t="str">
        <f>A30</f>
        <v>DCVA/505 14N Tadashi</v>
      </c>
      <c r="E38" s="359"/>
      <c r="F38" s="380" t="str">
        <f>A28</f>
        <v>Warriors 16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DCVA/505 14N Tadashi</v>
      </c>
      <c r="C39" s="359"/>
      <c r="D39" s="360" t="str">
        <f>A31</f>
        <v>ARVC 15R2 Adidas</v>
      </c>
      <c r="E39" s="359"/>
      <c r="F39" s="380" t="str">
        <f>A16</f>
        <v>NM Cactus 15/16 Black</v>
      </c>
      <c r="G39" s="380"/>
    </row>
    <row r="40" spans="1:12" ht="18" customHeight="1" x14ac:dyDescent="0.15">
      <c r="A40" s="3" t="s">
        <v>26</v>
      </c>
      <c r="B40" s="360" t="str">
        <f>A13</f>
        <v>Warriors 16</v>
      </c>
      <c r="C40" s="359"/>
      <c r="D40" s="360" t="str">
        <f>A29</f>
        <v>NM Cactus 15/16 Black</v>
      </c>
      <c r="E40" s="359"/>
      <c r="F40" s="380" t="str">
        <f>A22</f>
        <v>ARVC 15R2 Adidas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80"/>
  <sheetViews>
    <sheetView topLeftCell="A11" workbookViewId="0">
      <selection activeCell="I32" sqref="I32"/>
    </sheetView>
  </sheetViews>
  <sheetFormatPr baseColWidth="10" defaultColWidth="9.1640625" defaultRowHeight="13" x14ac:dyDescent="0.15"/>
  <cols>
    <col min="1" max="1" width="20.6640625" style="62" customWidth="1"/>
    <col min="2" max="8" width="27.6640625" style="62" customWidth="1"/>
    <col min="9" max="9" width="20.6640625" style="62" customWidth="1"/>
    <col min="10" max="16384" width="9.1640625" style="62"/>
  </cols>
  <sheetData>
    <row r="1" spans="1:9" ht="20" x14ac:dyDescent="0.2">
      <c r="A1" s="390" t="str">
        <f>Pools!A1</f>
        <v>Chile Spike United</v>
      </c>
      <c r="B1" s="390"/>
      <c r="C1" s="390"/>
      <c r="D1" s="390"/>
      <c r="E1" s="390"/>
      <c r="F1" s="390"/>
      <c r="G1" s="390"/>
      <c r="H1" s="390"/>
      <c r="I1" s="390"/>
    </row>
    <row r="2" spans="1:9" ht="18" x14ac:dyDescent="0.2">
      <c r="A2" s="391" t="str">
        <f>Pools!A2</f>
        <v>1/4/20 - 1/5/20</v>
      </c>
      <c r="B2" s="391"/>
      <c r="C2" s="391"/>
      <c r="D2" s="391"/>
      <c r="E2" s="391"/>
      <c r="F2" s="391"/>
      <c r="G2" s="391"/>
      <c r="H2" s="391"/>
      <c r="I2" s="391"/>
    </row>
    <row r="3" spans="1:9" ht="18" x14ac:dyDescent="0.2">
      <c r="A3" s="392"/>
      <c r="B3" s="392"/>
      <c r="C3" s="392"/>
      <c r="D3" s="63"/>
      <c r="E3" s="63"/>
    </row>
    <row r="4" spans="1:9" ht="20" x14ac:dyDescent="0.2">
      <c r="A4" s="393" t="str">
        <f>Pools!A28</f>
        <v>Division III</v>
      </c>
      <c r="B4" s="393"/>
      <c r="C4" s="393"/>
      <c r="D4" s="393"/>
      <c r="E4" s="393"/>
      <c r="F4" s="393"/>
      <c r="G4" s="393"/>
      <c r="H4" s="393"/>
      <c r="I4" s="393"/>
    </row>
    <row r="5" spans="1:9" ht="20" x14ac:dyDescent="0.2">
      <c r="A5" s="394" t="s">
        <v>33</v>
      </c>
      <c r="B5" s="394"/>
      <c r="C5" s="394"/>
      <c r="D5" s="394"/>
      <c r="E5" s="394"/>
      <c r="F5" s="394"/>
      <c r="G5" s="394"/>
      <c r="H5" s="394"/>
      <c r="I5" s="394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4" x14ac:dyDescent="0.15">
      <c r="A7"/>
      <c r="B7" s="49"/>
      <c r="C7"/>
      <c r="D7" s="48" t="s">
        <v>248</v>
      </c>
      <c r="E7" s="50" t="s">
        <v>32</v>
      </c>
      <c r="F7" s="48" t="s">
        <v>250</v>
      </c>
      <c r="G7"/>
      <c r="H7" s="49"/>
      <c r="I7"/>
    </row>
    <row r="8" spans="1:9" x14ac:dyDescent="0.15">
      <c r="A8"/>
      <c r="B8"/>
      <c r="C8"/>
      <c r="D8"/>
      <c r="E8" s="19"/>
      <c r="F8"/>
      <c r="G8"/>
      <c r="H8"/>
      <c r="I8"/>
    </row>
    <row r="9" spans="1:9" ht="14" x14ac:dyDescent="0.15">
      <c r="A9" s="389" t="s">
        <v>31</v>
      </c>
      <c r="B9" s="389"/>
      <c r="C9" s="389"/>
      <c r="D9" s="389"/>
      <c r="E9" s="389"/>
      <c r="F9" s="389"/>
      <c r="G9" s="389"/>
      <c r="H9" s="389"/>
      <c r="I9" s="389"/>
    </row>
    <row r="10" spans="1:9" ht="20.25" customHeight="1" x14ac:dyDescent="0.15">
      <c r="A10"/>
      <c r="B10"/>
      <c r="C10"/>
      <c r="D10" s="48"/>
      <c r="E10" s="50"/>
      <c r="F10" s="48"/>
      <c r="G10" s="48"/>
      <c r="H10" s="48"/>
      <c r="I10"/>
    </row>
    <row r="11" spans="1:9" ht="25.5" customHeight="1" x14ac:dyDescent="0.15">
      <c r="A11"/>
      <c r="B11"/>
      <c r="C11"/>
      <c r="D11" s="48"/>
      <c r="E11" s="50"/>
      <c r="F11" s="48"/>
      <c r="G11" s="48"/>
      <c r="H11" s="48"/>
      <c r="I11"/>
    </row>
    <row r="12" spans="1:9" ht="30" customHeight="1" thickBot="1" x14ac:dyDescent="0.2">
      <c r="A12" s="26"/>
      <c r="B12" s="98"/>
      <c r="C12" s="98"/>
      <c r="D12" s="98"/>
      <c r="E12" s="312" t="s">
        <v>372</v>
      </c>
      <c r="F12" s="98"/>
      <c r="G12" s="98"/>
      <c r="H12" s="98"/>
      <c r="I12" s="26"/>
    </row>
    <row r="13" spans="1:9" ht="30" customHeight="1" x14ac:dyDescent="0.15">
      <c r="A13" s="26"/>
      <c r="B13" s="98"/>
      <c r="C13" s="98"/>
      <c r="D13" s="98"/>
      <c r="E13" s="99" t="s">
        <v>39</v>
      </c>
      <c r="F13" s="98"/>
      <c r="G13" s="98"/>
      <c r="H13" s="98"/>
      <c r="I13" s="122"/>
    </row>
    <row r="14" spans="1:9" ht="30" customHeight="1" thickBot="1" x14ac:dyDescent="0.2">
      <c r="A14" s="26"/>
      <c r="B14" s="98"/>
      <c r="C14" s="102" t="s">
        <v>202</v>
      </c>
      <c r="D14" s="102"/>
      <c r="E14" s="101" t="str">
        <f>E21</f>
        <v>E3 Facility Ct. 9</v>
      </c>
      <c r="F14" s="102"/>
      <c r="G14" s="102" t="s">
        <v>135</v>
      </c>
      <c r="H14" s="98"/>
      <c r="I14" s="122"/>
    </row>
    <row r="15" spans="1:9" ht="30" customHeight="1" x14ac:dyDescent="0.15">
      <c r="A15" s="26"/>
      <c r="B15" s="98"/>
      <c r="C15" s="103"/>
      <c r="D15" s="98"/>
      <c r="E15" s="104" t="s">
        <v>57</v>
      </c>
      <c r="F15" s="98"/>
      <c r="G15" s="105"/>
      <c r="H15" s="98"/>
      <c r="I15" s="122"/>
    </row>
    <row r="16" spans="1:9" ht="30" customHeight="1" thickBot="1" x14ac:dyDescent="0.2">
      <c r="A16" s="26"/>
      <c r="B16" s="98"/>
      <c r="C16" s="107"/>
      <c r="D16" s="98"/>
      <c r="E16" s="133"/>
      <c r="F16" s="98"/>
      <c r="G16" s="109"/>
      <c r="H16" s="98"/>
      <c r="I16" s="122"/>
    </row>
    <row r="17" spans="1:9" ht="30" customHeight="1" x14ac:dyDescent="0.15">
      <c r="A17" s="26"/>
      <c r="B17" s="98"/>
      <c r="C17" s="107"/>
      <c r="D17" s="127"/>
      <c r="E17" s="112" t="s">
        <v>394</v>
      </c>
      <c r="F17" s="98"/>
      <c r="G17" s="109"/>
      <c r="H17" s="98"/>
      <c r="I17" s="122"/>
    </row>
    <row r="18" spans="1:9" ht="30" customHeight="1" x14ac:dyDescent="0.15">
      <c r="A18" s="26"/>
      <c r="B18" s="98"/>
      <c r="C18" s="107" t="s">
        <v>65</v>
      </c>
      <c r="D18" s="127"/>
      <c r="E18" s="96"/>
      <c r="F18" s="98"/>
      <c r="G18" s="109" t="s">
        <v>55</v>
      </c>
      <c r="H18" s="98"/>
      <c r="I18" s="122"/>
    </row>
    <row r="19" spans="1:9" ht="30" customHeight="1" thickBot="1" x14ac:dyDescent="0.2">
      <c r="A19" s="26"/>
      <c r="B19" s="123" t="s">
        <v>196</v>
      </c>
      <c r="C19" s="111" t="str">
        <f>C43</f>
        <v>E3 Facility Ct. 10</v>
      </c>
      <c r="D19" s="97"/>
      <c r="E19" s="96" t="s">
        <v>401</v>
      </c>
      <c r="F19" s="97"/>
      <c r="G19" s="113" t="str">
        <f>E14</f>
        <v>E3 Facility Ct. 9</v>
      </c>
      <c r="H19" s="102" t="s">
        <v>139</v>
      </c>
      <c r="I19" s="122"/>
    </row>
    <row r="20" spans="1:9" ht="30" customHeight="1" x14ac:dyDescent="0.15">
      <c r="A20" s="26"/>
      <c r="B20" s="103"/>
      <c r="C20" s="129" t="s">
        <v>73</v>
      </c>
      <c r="D20" s="97"/>
      <c r="E20" s="99" t="s">
        <v>53</v>
      </c>
      <c r="F20" s="98"/>
      <c r="G20" s="118" t="s">
        <v>45</v>
      </c>
      <c r="H20" s="105"/>
      <c r="I20" s="122"/>
    </row>
    <row r="21" spans="1:9" ht="30" customHeight="1" thickBot="1" x14ac:dyDescent="0.2">
      <c r="A21" s="26"/>
      <c r="B21" s="107"/>
      <c r="C21" s="107"/>
      <c r="D21" s="102" t="s">
        <v>196</v>
      </c>
      <c r="E21" s="101" t="str">
        <f>D7</f>
        <v>E3 Facility Ct. 9</v>
      </c>
      <c r="F21" s="102" t="s">
        <v>201</v>
      </c>
      <c r="G21" s="118"/>
      <c r="H21" s="109"/>
      <c r="I21" s="122"/>
    </row>
    <row r="22" spans="1:9" ht="30" customHeight="1" x14ac:dyDescent="0.15">
      <c r="A22" s="26"/>
      <c r="B22" s="107"/>
      <c r="C22" s="107"/>
      <c r="D22" s="318" t="s">
        <v>507</v>
      </c>
      <c r="E22" s="138" t="s">
        <v>59</v>
      </c>
      <c r="F22" s="317" t="s">
        <v>506</v>
      </c>
      <c r="G22" s="118"/>
      <c r="H22" s="109"/>
      <c r="I22" s="122"/>
    </row>
    <row r="23" spans="1:9" ht="30" customHeight="1" thickBot="1" x14ac:dyDescent="0.2">
      <c r="A23" s="26"/>
      <c r="B23" s="107"/>
      <c r="C23" s="107"/>
      <c r="D23" s="107" t="s">
        <v>43</v>
      </c>
      <c r="E23" s="133"/>
      <c r="F23" s="109" t="s">
        <v>41</v>
      </c>
      <c r="G23" s="109"/>
      <c r="H23" s="109"/>
      <c r="I23" s="122"/>
    </row>
    <row r="24" spans="1:9" ht="30" customHeight="1" thickBot="1" x14ac:dyDescent="0.2">
      <c r="A24" s="26"/>
      <c r="B24" s="107"/>
      <c r="C24" s="134" t="s">
        <v>196</v>
      </c>
      <c r="D24" s="111" t="str">
        <f>F24</f>
        <v>E3 Facility Ct. 9</v>
      </c>
      <c r="E24" s="314" t="s">
        <v>324</v>
      </c>
      <c r="F24" s="113" t="str">
        <f>E14</f>
        <v>E3 Facility Ct. 9</v>
      </c>
      <c r="G24" s="123" t="s">
        <v>139</v>
      </c>
      <c r="H24" s="109"/>
      <c r="I24" s="122"/>
    </row>
    <row r="25" spans="1:9" ht="30" customHeight="1" thickBot="1" x14ac:dyDescent="0.2">
      <c r="A25" s="26"/>
      <c r="B25" s="107"/>
      <c r="C25" s="98"/>
      <c r="D25" s="116" t="s">
        <v>66</v>
      </c>
      <c r="E25" s="315" t="s">
        <v>325</v>
      </c>
      <c r="F25" s="118" t="s">
        <v>48</v>
      </c>
      <c r="G25" s="97"/>
      <c r="H25" s="109"/>
      <c r="I25" s="122"/>
    </row>
    <row r="26" spans="1:9" ht="30" customHeight="1" x14ac:dyDescent="0.15">
      <c r="A26" s="26"/>
      <c r="B26" s="107"/>
      <c r="C26" s="98"/>
      <c r="D26" s="120"/>
      <c r="E26" s="99" t="s">
        <v>54</v>
      </c>
      <c r="F26" s="109"/>
      <c r="G26" s="98"/>
      <c r="H26" s="109"/>
      <c r="I26" s="122"/>
    </row>
    <row r="27" spans="1:9" ht="30" customHeight="1" thickBot="1" x14ac:dyDescent="0.2">
      <c r="A27" s="26"/>
      <c r="B27" s="107"/>
      <c r="C27" s="98"/>
      <c r="D27" s="114" t="s">
        <v>200</v>
      </c>
      <c r="E27" s="101" t="str">
        <f>F7</f>
        <v>E3 Facility Ct. 10</v>
      </c>
      <c r="F27" s="123" t="s">
        <v>139</v>
      </c>
      <c r="G27" s="98"/>
      <c r="H27" s="109"/>
      <c r="I27" s="122"/>
    </row>
    <row r="28" spans="1:9" ht="30" customHeight="1" x14ac:dyDescent="0.15">
      <c r="A28" s="26"/>
      <c r="B28" s="107"/>
      <c r="C28" s="98"/>
      <c r="D28" s="98"/>
      <c r="E28" s="132" t="s">
        <v>58</v>
      </c>
      <c r="F28" s="98"/>
      <c r="G28" s="98"/>
      <c r="H28" s="109"/>
      <c r="I28" s="122"/>
    </row>
    <row r="29" spans="1:9" ht="30" customHeight="1" thickBot="1" x14ac:dyDescent="0.2">
      <c r="A29" s="26"/>
      <c r="B29" s="129"/>
      <c r="C29" s="98"/>
      <c r="D29" s="98"/>
      <c r="E29" s="133"/>
      <c r="F29" s="98"/>
      <c r="G29" s="98"/>
      <c r="H29" s="109"/>
      <c r="I29" s="122"/>
    </row>
    <row r="30" spans="1:9" ht="30" customHeight="1" x14ac:dyDescent="0.15">
      <c r="A30" s="26"/>
      <c r="B30" s="107" t="s">
        <v>67</v>
      </c>
      <c r="C30" s="98"/>
      <c r="D30" s="98"/>
      <c r="E30" s="126" t="s">
        <v>397</v>
      </c>
      <c r="F30" s="98"/>
      <c r="G30" s="98"/>
      <c r="H30" s="109" t="s">
        <v>63</v>
      </c>
      <c r="I30" s="122"/>
    </row>
    <row r="31" spans="1:9" ht="30" customHeight="1" thickBot="1" x14ac:dyDescent="0.2">
      <c r="A31" s="110" t="s">
        <v>196</v>
      </c>
      <c r="B31" s="124" t="str">
        <f>C43</f>
        <v>E3 Facility Ct. 10</v>
      </c>
      <c r="C31" s="96"/>
      <c r="D31" s="106"/>
      <c r="E31" s="96"/>
      <c r="F31" s="96"/>
      <c r="G31" s="96"/>
      <c r="H31" s="135" t="str">
        <f>G19</f>
        <v>E3 Facility Ct. 9</v>
      </c>
      <c r="I31" s="114" t="s">
        <v>574</v>
      </c>
    </row>
    <row r="32" spans="1:9" ht="30" customHeight="1" x14ac:dyDescent="0.15">
      <c r="A32" s="96" t="s">
        <v>34</v>
      </c>
      <c r="B32" s="120" t="s">
        <v>60</v>
      </c>
      <c r="C32" s="96"/>
      <c r="D32" s="96"/>
      <c r="E32" s="96"/>
      <c r="F32" s="96"/>
      <c r="G32" s="96"/>
      <c r="H32" s="121" t="s">
        <v>114</v>
      </c>
      <c r="I32" s="96" t="s">
        <v>35</v>
      </c>
    </row>
    <row r="33" spans="1:9" ht="30" customHeight="1" x14ac:dyDescent="0.15">
      <c r="A33" s="96" t="s">
        <v>36</v>
      </c>
      <c r="B33" s="120"/>
      <c r="C33" s="96"/>
      <c r="D33" s="106"/>
      <c r="E33" s="96"/>
      <c r="F33" s="106"/>
      <c r="G33" s="96"/>
      <c r="H33" s="121"/>
      <c r="I33" s="96" t="s">
        <v>36</v>
      </c>
    </row>
    <row r="34" spans="1:9" ht="30" customHeight="1" x14ac:dyDescent="0.15">
      <c r="A34" s="96"/>
      <c r="B34" s="120"/>
      <c r="C34" s="96"/>
      <c r="D34" s="106"/>
      <c r="E34" s="96"/>
      <c r="F34" s="96"/>
      <c r="G34" s="96"/>
      <c r="H34" s="121"/>
      <c r="I34" s="122"/>
    </row>
    <row r="35" spans="1:9" ht="30" customHeight="1" x14ac:dyDescent="0.15">
      <c r="A35" s="96"/>
      <c r="B35" s="116"/>
      <c r="C35" s="96"/>
      <c r="D35" s="96"/>
      <c r="E35" s="137"/>
      <c r="F35" s="96"/>
      <c r="G35" s="96"/>
      <c r="H35" s="121"/>
      <c r="I35" s="122"/>
    </row>
    <row r="36" spans="1:9" ht="30" customHeight="1" thickBot="1" x14ac:dyDescent="0.2">
      <c r="A36" s="96"/>
      <c r="B36" s="120"/>
      <c r="C36" s="96"/>
      <c r="D36" s="96"/>
      <c r="E36" s="96" t="s">
        <v>393</v>
      </c>
      <c r="F36" s="96"/>
      <c r="G36" s="106"/>
      <c r="H36" s="121"/>
      <c r="I36" s="122"/>
    </row>
    <row r="37" spans="1:9" ht="30" customHeight="1" x14ac:dyDescent="0.15">
      <c r="A37" s="96"/>
      <c r="B37" s="120"/>
      <c r="C37" s="96"/>
      <c r="D37" s="96"/>
      <c r="E37" s="99" t="s">
        <v>42</v>
      </c>
      <c r="F37" s="96"/>
      <c r="G37" s="106"/>
      <c r="H37" s="121"/>
      <c r="I37" s="122"/>
    </row>
    <row r="38" spans="1:9" ht="30" customHeight="1" thickBot="1" x14ac:dyDescent="0.2">
      <c r="A38" s="96"/>
      <c r="B38" s="120"/>
      <c r="C38" s="100" t="s">
        <v>198</v>
      </c>
      <c r="D38" s="139"/>
      <c r="E38" s="101" t="str">
        <f>E27</f>
        <v>E3 Facility Ct. 10</v>
      </c>
      <c r="F38" s="140"/>
      <c r="G38" s="100" t="s">
        <v>197</v>
      </c>
      <c r="H38" s="121"/>
      <c r="I38" s="122"/>
    </row>
    <row r="39" spans="1:9" ht="30" customHeight="1" x14ac:dyDescent="0.15">
      <c r="A39" s="96"/>
      <c r="B39" s="120"/>
      <c r="C39" s="115"/>
      <c r="D39" s="106"/>
      <c r="E39" s="104" t="s">
        <v>68</v>
      </c>
      <c r="F39" s="106"/>
      <c r="G39" s="119"/>
      <c r="H39" s="121"/>
      <c r="I39" s="122"/>
    </row>
    <row r="40" spans="1:9" ht="30" customHeight="1" thickBot="1" x14ac:dyDescent="0.2">
      <c r="A40" s="96"/>
      <c r="B40" s="120"/>
      <c r="C40" s="120"/>
      <c r="D40" s="96"/>
      <c r="E40" s="133"/>
      <c r="F40" s="96"/>
      <c r="G40" s="121"/>
      <c r="H40" s="121"/>
      <c r="I40" s="122"/>
    </row>
    <row r="41" spans="1:9" ht="30" customHeight="1" x14ac:dyDescent="0.15">
      <c r="A41" s="96"/>
      <c r="B41" s="120"/>
      <c r="C41" s="120"/>
      <c r="D41" s="96"/>
      <c r="E41" s="126" t="s">
        <v>402</v>
      </c>
      <c r="F41" s="96"/>
      <c r="G41" s="121"/>
      <c r="H41" s="121"/>
      <c r="I41" s="122"/>
    </row>
    <row r="42" spans="1:9" ht="30" customHeight="1" x14ac:dyDescent="0.15">
      <c r="A42" s="96"/>
      <c r="B42" s="120"/>
      <c r="C42" s="116" t="s">
        <v>56</v>
      </c>
      <c r="D42" s="96"/>
      <c r="E42" s="106"/>
      <c r="F42" s="96"/>
      <c r="G42" s="121" t="s">
        <v>44</v>
      </c>
      <c r="H42" s="121"/>
      <c r="I42" s="122"/>
    </row>
    <row r="43" spans="1:9" ht="30" customHeight="1" thickBot="1" x14ac:dyDescent="0.2">
      <c r="A43" s="96"/>
      <c r="B43" s="136" t="s">
        <v>198</v>
      </c>
      <c r="C43" s="124" t="str">
        <f>G43</f>
        <v>E3 Facility Ct. 10</v>
      </c>
      <c r="D43" s="96"/>
      <c r="E43" s="96"/>
      <c r="F43" s="96"/>
      <c r="G43" s="125" t="str">
        <f>E48</f>
        <v>E3 Facility Ct. 10</v>
      </c>
      <c r="H43" s="136" t="s">
        <v>574</v>
      </c>
      <c r="I43" s="122"/>
    </row>
    <row r="44" spans="1:9" ht="30" customHeight="1" x14ac:dyDescent="0.15">
      <c r="A44" s="96"/>
      <c r="B44" s="96"/>
      <c r="C44" s="120" t="s">
        <v>120</v>
      </c>
      <c r="D44" s="96"/>
      <c r="E44" s="96"/>
      <c r="F44" s="96"/>
      <c r="G44" s="121" t="s">
        <v>51</v>
      </c>
      <c r="H44" s="96"/>
      <c r="I44" s="122"/>
    </row>
    <row r="45" spans="1:9" ht="30" customHeight="1" x14ac:dyDescent="0.15">
      <c r="A45" s="96"/>
      <c r="B45" s="96"/>
      <c r="C45" s="120"/>
      <c r="D45" s="96"/>
      <c r="E45" s="96"/>
      <c r="F45" s="96"/>
      <c r="G45" s="121"/>
      <c r="H45" s="96"/>
      <c r="I45" s="122"/>
    </row>
    <row r="46" spans="1:9" ht="30" customHeight="1" thickBot="1" x14ac:dyDescent="0.2">
      <c r="A46" s="96"/>
      <c r="B46" s="96"/>
      <c r="C46" s="107"/>
      <c r="D46" s="98"/>
      <c r="E46" s="117" t="s">
        <v>398</v>
      </c>
      <c r="F46" s="98"/>
      <c r="G46" s="109"/>
      <c r="H46" s="96"/>
      <c r="I46" s="122"/>
    </row>
    <row r="47" spans="1:9" ht="30" customHeight="1" x14ac:dyDescent="0.15">
      <c r="A47" s="96"/>
      <c r="B47" s="96"/>
      <c r="C47" s="107"/>
      <c r="D47" s="98"/>
      <c r="E47" s="99" t="s">
        <v>40</v>
      </c>
      <c r="F47" s="98"/>
      <c r="G47" s="109"/>
      <c r="H47" s="96"/>
      <c r="I47" s="122"/>
    </row>
    <row r="48" spans="1:9" ht="30" customHeight="1" thickBot="1" x14ac:dyDescent="0.2">
      <c r="A48" s="96"/>
      <c r="B48" s="96"/>
      <c r="C48" s="128" t="s">
        <v>138</v>
      </c>
      <c r="D48" s="102"/>
      <c r="E48" s="101" t="str">
        <f>E38</f>
        <v>E3 Facility Ct. 10</v>
      </c>
      <c r="F48" s="102"/>
      <c r="G48" s="123" t="s">
        <v>136</v>
      </c>
      <c r="H48" s="96"/>
      <c r="I48" s="122"/>
    </row>
    <row r="49" spans="1:9" ht="30" customHeight="1" x14ac:dyDescent="0.15">
      <c r="A49" s="96"/>
      <c r="B49" s="96"/>
      <c r="C49" s="141"/>
      <c r="D49" s="98"/>
      <c r="E49" s="104" t="s">
        <v>115</v>
      </c>
      <c r="F49" s="98"/>
      <c r="G49" s="141"/>
      <c r="H49" s="96"/>
      <c r="I49" s="122"/>
    </row>
    <row r="50" spans="1:9" ht="30" customHeight="1" thickBot="1" x14ac:dyDescent="0.2">
      <c r="A50" s="96"/>
      <c r="B50" s="96"/>
      <c r="C50" s="98"/>
      <c r="D50" s="98"/>
      <c r="E50" s="133"/>
      <c r="F50" s="98"/>
      <c r="G50" s="98"/>
      <c r="H50" s="96"/>
      <c r="I50" s="122"/>
    </row>
    <row r="51" spans="1:9" ht="30" customHeight="1" x14ac:dyDescent="0.15">
      <c r="A51" s="96"/>
      <c r="B51" s="96"/>
      <c r="C51" s="98"/>
      <c r="D51" s="127"/>
      <c r="E51" s="314" t="s">
        <v>323</v>
      </c>
      <c r="F51" s="98"/>
      <c r="G51" s="98"/>
      <c r="H51" s="96"/>
      <c r="I51" s="122"/>
    </row>
    <row r="52" spans="1:9" ht="22.5" customHeight="1" x14ac:dyDescent="0.15">
      <c r="A52"/>
      <c r="B52"/>
      <c r="C52" s="16"/>
      <c r="D52" s="16"/>
      <c r="E52" s="16"/>
      <c r="F52" s="16"/>
      <c r="G52" s="6"/>
      <c r="H52" s="6"/>
      <c r="I52" s="8"/>
    </row>
    <row r="53" spans="1:9" ht="22.5" customHeight="1" x14ac:dyDescent="0.15">
      <c r="A53"/>
      <c r="B53"/>
      <c r="C53" s="14"/>
      <c r="D53" s="14"/>
      <c r="E53" s="14"/>
      <c r="F53" s="14"/>
      <c r="G53" s="14"/>
      <c r="H53" s="8"/>
      <c r="I53" s="8"/>
    </row>
    <row r="54" spans="1:9" ht="22.5" customHeight="1" x14ac:dyDescent="0.15">
      <c r="A54"/>
      <c r="B54"/>
      <c r="C54"/>
      <c r="D54"/>
      <c r="E54" s="19"/>
      <c r="F54"/>
      <c r="G54"/>
      <c r="H54" s="8"/>
      <c r="I54" s="8"/>
    </row>
    <row r="55" spans="1:9" ht="22.5" customHeight="1" x14ac:dyDescent="0.2">
      <c r="A55" s="52"/>
      <c r="B55" s="22" t="s">
        <v>52</v>
      </c>
      <c r="C55"/>
      <c r="D55"/>
      <c r="E55" s="19"/>
      <c r="F55"/>
      <c r="G55"/>
      <c r="H55"/>
      <c r="I55"/>
    </row>
    <row r="56" spans="1:9" ht="22.5" customHeight="1" x14ac:dyDescent="0.15">
      <c r="A56"/>
      <c r="B56"/>
      <c r="C56"/>
      <c r="D56"/>
      <c r="E56" s="19"/>
      <c r="F56"/>
      <c r="G56"/>
      <c r="H56"/>
      <c r="I56"/>
    </row>
    <row r="57" spans="1:9" ht="22.5" customHeight="1" x14ac:dyDescent="0.15">
      <c r="A57"/>
      <c r="B57"/>
      <c r="C57"/>
      <c r="D57"/>
      <c r="E57" s="19"/>
      <c r="F57"/>
      <c r="G57"/>
      <c r="H57"/>
      <c r="I57"/>
    </row>
    <row r="58" spans="1:9" ht="22.5" customHeight="1" x14ac:dyDescent="0.15">
      <c r="A58"/>
      <c r="B58"/>
      <c r="C58"/>
      <c r="D58"/>
      <c r="E58" s="19"/>
      <c r="F58"/>
      <c r="G58"/>
      <c r="H58"/>
      <c r="I58"/>
    </row>
    <row r="59" spans="1:9" x14ac:dyDescent="0.15">
      <c r="A59"/>
      <c r="B59"/>
      <c r="C59"/>
      <c r="D59"/>
      <c r="E59" s="19"/>
      <c r="F59"/>
      <c r="G59"/>
      <c r="H59"/>
      <c r="I59"/>
    </row>
    <row r="60" spans="1:9" x14ac:dyDescent="0.15">
      <c r="A60" s="14"/>
      <c r="B60" s="20"/>
      <c r="C60" s="14"/>
      <c r="D60" s="14"/>
      <c r="E60" s="14"/>
      <c r="F60" s="14"/>
      <c r="G60" s="14"/>
      <c r="H60" s="16"/>
      <c r="I60" s="14"/>
    </row>
    <row r="61" spans="1:9" x14ac:dyDescent="0.15">
      <c r="A61" s="14"/>
      <c r="B61" s="20"/>
      <c r="C61" s="14"/>
      <c r="D61" s="14"/>
      <c r="E61" s="14"/>
      <c r="F61" s="14"/>
      <c r="G61" s="14"/>
      <c r="H61" s="16"/>
      <c r="I61" s="14"/>
    </row>
    <row r="62" spans="1:9" x14ac:dyDescent="0.15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1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6" x14ac:dyDescent="0.2">
      <c r="A64" s="20"/>
      <c r="B64" s="22"/>
      <c r="C64" s="14"/>
      <c r="D64" s="14"/>
      <c r="E64" s="14"/>
      <c r="F64" s="14"/>
      <c r="G64" s="14"/>
      <c r="H64" s="14"/>
      <c r="I64" s="14"/>
    </row>
    <row r="65" spans="1:9" x14ac:dyDescent="0.15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15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15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15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15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15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15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15">
      <c r="A72"/>
      <c r="B72"/>
      <c r="C72"/>
      <c r="D72"/>
      <c r="E72"/>
      <c r="F72"/>
      <c r="G72"/>
      <c r="H72"/>
      <c r="I72"/>
    </row>
    <row r="73" spans="1:9" x14ac:dyDescent="0.15">
      <c r="A73"/>
      <c r="B73"/>
      <c r="C73"/>
      <c r="D73"/>
      <c r="E73"/>
      <c r="F73"/>
      <c r="G73"/>
      <c r="H73"/>
      <c r="I73"/>
    </row>
    <row r="74" spans="1:9" x14ac:dyDescent="0.15">
      <c r="A74"/>
      <c r="B74"/>
      <c r="C74"/>
      <c r="D74"/>
      <c r="E74"/>
      <c r="F74"/>
      <c r="G74"/>
      <c r="H74"/>
      <c r="I74"/>
    </row>
    <row r="75" spans="1:9" x14ac:dyDescent="0.15">
      <c r="A75"/>
      <c r="B75"/>
      <c r="C75"/>
      <c r="D75"/>
      <c r="E75"/>
      <c r="F75"/>
      <c r="G75"/>
      <c r="H75"/>
      <c r="I75"/>
    </row>
    <row r="76" spans="1:9" x14ac:dyDescent="0.15">
      <c r="A76"/>
      <c r="B76"/>
      <c r="C76"/>
      <c r="D76"/>
      <c r="E76"/>
      <c r="F76"/>
      <c r="G76"/>
      <c r="H76"/>
      <c r="I76"/>
    </row>
    <row r="77" spans="1:9" x14ac:dyDescent="0.15">
      <c r="A77"/>
      <c r="B77"/>
      <c r="C77"/>
      <c r="D77"/>
      <c r="E77"/>
      <c r="F77"/>
      <c r="G77"/>
      <c r="H77"/>
      <c r="I77"/>
    </row>
    <row r="78" spans="1:9" x14ac:dyDescent="0.15">
      <c r="A78"/>
      <c r="B78"/>
      <c r="C78"/>
      <c r="D78"/>
      <c r="E78"/>
      <c r="F78"/>
      <c r="G78"/>
      <c r="H78"/>
      <c r="I78"/>
    </row>
    <row r="79" spans="1:9" x14ac:dyDescent="0.15">
      <c r="A79"/>
      <c r="B79"/>
      <c r="C79"/>
      <c r="D79"/>
      <c r="E79"/>
      <c r="F79"/>
      <c r="G79"/>
      <c r="H79"/>
      <c r="I79"/>
    </row>
    <row r="80" spans="1:9" x14ac:dyDescent="0.15">
      <c r="A80"/>
      <c r="B80"/>
      <c r="C80"/>
      <c r="D80"/>
      <c r="E80"/>
      <c r="F80"/>
      <c r="G80"/>
      <c r="H80"/>
      <c r="I80"/>
    </row>
  </sheetData>
  <mergeCells count="6">
    <mergeCell ref="A9:I9"/>
    <mergeCell ref="A1:I1"/>
    <mergeCell ref="A2:I2"/>
    <mergeCell ref="A3:C3"/>
    <mergeCell ref="A4:I4"/>
    <mergeCell ref="A5:I5"/>
  </mergeCells>
  <printOptions horizontalCentered="1" verticalCentered="1"/>
  <pageMargins left="0.25" right="0.25" top="0.22" bottom="0.24" header="0.22" footer="0.24"/>
  <pageSetup scale="40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topLeftCell="A4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Pools!A11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Pools!A12</f>
        <v>The Fieldhouse Ct. 4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DCVA/505 17N Fuerza</v>
      </c>
      <c r="C12" s="376"/>
      <c r="D12" s="360" t="str">
        <f>A16</f>
        <v>FCVBC 18 Ron</v>
      </c>
      <c r="E12" s="359"/>
      <c r="F12" s="360" t="str">
        <f>A19</f>
        <v>ARVC 17N2 Adidas</v>
      </c>
      <c r="G12" s="359"/>
      <c r="H12" s="358" t="str">
        <f>A22</f>
        <v>NM Cactus 17/18 Black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Pools!A14</f>
        <v>DCVA/505 17N Fuerza</v>
      </c>
      <c r="B13" s="370"/>
      <c r="C13" s="371"/>
      <c r="D13" s="40">
        <v>14</v>
      </c>
      <c r="E13" s="40">
        <v>25</v>
      </c>
      <c r="F13" s="40">
        <v>25</v>
      </c>
      <c r="G13" s="40">
        <v>19</v>
      </c>
      <c r="H13" s="40">
        <v>25</v>
      </c>
      <c r="I13" s="40">
        <v>20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8</v>
      </c>
      <c r="E14" s="40">
        <v>25</v>
      </c>
      <c r="F14" s="40">
        <v>25</v>
      </c>
      <c r="G14" s="40">
        <v>23</v>
      </c>
      <c r="H14" s="40">
        <v>25</v>
      </c>
      <c r="I14" s="40">
        <v>18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Pools!A15</f>
        <v>FCVBC 18 Ron</v>
      </c>
      <c r="B16" s="42">
        <f>IF(E13&gt;0,E13," ")</f>
        <v>25</v>
      </c>
      <c r="C16" s="42">
        <f>IF(D13&gt;0,D13," ")</f>
        <v>14</v>
      </c>
      <c r="D16" s="370"/>
      <c r="E16" s="371"/>
      <c r="F16" s="40">
        <v>25</v>
      </c>
      <c r="G16" s="40">
        <v>14</v>
      </c>
      <c r="H16" s="40">
        <v>25</v>
      </c>
      <c r="I16" s="40">
        <v>15</v>
      </c>
      <c r="J16" s="361">
        <v>2</v>
      </c>
      <c r="K16" s="364">
        <v>1</v>
      </c>
      <c r="L16" s="365"/>
    </row>
    <row r="17" spans="1:13" s="41" customFormat="1" ht="24" customHeight="1" x14ac:dyDescent="0.2">
      <c r="A17" s="362"/>
      <c r="B17" s="42">
        <f>IF(E14&gt;0,E14," ")</f>
        <v>25</v>
      </c>
      <c r="C17" s="42">
        <f>IF(D14&gt;0,D14," ")</f>
        <v>8</v>
      </c>
      <c r="D17" s="372"/>
      <c r="E17" s="373"/>
      <c r="F17" s="40">
        <v>25</v>
      </c>
      <c r="G17" s="40">
        <v>8</v>
      </c>
      <c r="H17" s="40">
        <v>25</v>
      </c>
      <c r="I17" s="40">
        <v>9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Pools!A16</f>
        <v>ARVC 17N2 Adidas</v>
      </c>
      <c r="B19" s="42">
        <f>IF(G13&gt;0,G13," ")</f>
        <v>19</v>
      </c>
      <c r="C19" s="42">
        <f>IF(F13&gt;0,F13," ")</f>
        <v>25</v>
      </c>
      <c r="D19" s="42">
        <f>IF(G16&gt;0,G16," ")</f>
        <v>14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f>IF(G14&gt;0,G14," ")</f>
        <v>23</v>
      </c>
      <c r="C20" s="42">
        <f>IF(F14&gt;0,F14," ")</f>
        <v>25</v>
      </c>
      <c r="D20" s="42">
        <f>IF(G17&gt;0,G17," ")</f>
        <v>8</v>
      </c>
      <c r="E20" s="42">
        <f>IF(F17&gt;0,F17," ")</f>
        <v>25</v>
      </c>
      <c r="F20" s="43"/>
      <c r="G20" s="43"/>
      <c r="H20" s="40">
        <v>25</v>
      </c>
      <c r="I20" s="40">
        <v>15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Pools!A17</f>
        <v>NM Cactus 17/18 Black</v>
      </c>
      <c r="B22" s="42">
        <f>IF(I13&gt;0,I13," ")</f>
        <v>20</v>
      </c>
      <c r="C22" s="42">
        <f>IF(H13&gt;0,H13," ")</f>
        <v>25</v>
      </c>
      <c r="D22" s="42">
        <f>IF(I16&gt;0,I16," ")</f>
        <v>15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18</v>
      </c>
      <c r="C23" s="42">
        <f>IF(H14&gt;0,H14," ")</f>
        <v>25</v>
      </c>
      <c r="D23" s="42">
        <f>IF(I17&gt;0,I17," ")</f>
        <v>9</v>
      </c>
      <c r="E23" s="42">
        <f>IF(H17&gt;0,H17," ")</f>
        <v>25</v>
      </c>
      <c r="F23" s="42">
        <f>IF(I20&gt;0,I20," ")</f>
        <v>15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17N Fuerza</v>
      </c>
      <c r="B28" s="378">
        <v>4</v>
      </c>
      <c r="C28" s="379"/>
      <c r="D28" s="378">
        <v>2</v>
      </c>
      <c r="E28" s="379"/>
      <c r="F28" s="378"/>
      <c r="G28" s="379"/>
      <c r="H28" s="44"/>
      <c r="I28" s="45">
        <f>D13+D14+D15+F13+F14+F15+H13+H14+H15</f>
        <v>122</v>
      </c>
      <c r="J28" s="45">
        <f>E13+E14+E15+G13+G14+G15+I13+I14+I15</f>
        <v>130</v>
      </c>
      <c r="K28" s="45">
        <f>I28-J28</f>
        <v>-8</v>
      </c>
    </row>
    <row r="29" spans="1:13" ht="24" customHeight="1" x14ac:dyDescent="0.15">
      <c r="A29" s="2" t="str">
        <f>A16</f>
        <v>FCVBC 18 Ron</v>
      </c>
      <c r="B29" s="378">
        <v>6</v>
      </c>
      <c r="C29" s="379"/>
      <c r="D29" s="378"/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17N2 Adidas</v>
      </c>
      <c r="B30" s="378">
        <v>2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17/18 Black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DCVA/505 17N Fuerza</v>
      </c>
      <c r="C35" s="359"/>
      <c r="D35" s="360" t="str">
        <f>A30</f>
        <v>ARVC 17N2 Adidas</v>
      </c>
      <c r="E35" s="359"/>
      <c r="F35" s="380" t="str">
        <f>A16</f>
        <v>FCVBC 18 Ron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FCVBC 18 Ron</v>
      </c>
      <c r="C36" s="359"/>
      <c r="D36" s="360" t="str">
        <f>A22</f>
        <v>NM Cactus 17/18 Black</v>
      </c>
      <c r="E36" s="359"/>
      <c r="F36" s="380" t="str">
        <f>A13</f>
        <v>DCVA/505 17N Fuerza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DCVA/505 17N Fuerza</v>
      </c>
      <c r="C37" s="359"/>
      <c r="D37" s="360" t="str">
        <f>A31</f>
        <v>NM Cactus 17/18 Black</v>
      </c>
      <c r="E37" s="359"/>
      <c r="F37" s="380" t="str">
        <f>A30</f>
        <v>ARVC 17N2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FCVBC 18 Ron</v>
      </c>
      <c r="C38" s="359"/>
      <c r="D38" s="360" t="str">
        <f>A30</f>
        <v>ARVC 17N2 Adidas</v>
      </c>
      <c r="E38" s="359"/>
      <c r="F38" s="380" t="str">
        <f>A28</f>
        <v>DCVA/505 17N Fuerza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17N2 Adidas</v>
      </c>
      <c r="C39" s="359"/>
      <c r="D39" s="360" t="str">
        <f>A31</f>
        <v>NM Cactus 17/18 Black</v>
      </c>
      <c r="E39" s="359"/>
      <c r="F39" s="380" t="str">
        <f>A16</f>
        <v>FCVBC 18 Ron</v>
      </c>
      <c r="G39" s="380"/>
    </row>
    <row r="40" spans="1:12" ht="18" customHeight="1" x14ac:dyDescent="0.15">
      <c r="A40" s="3" t="s">
        <v>26</v>
      </c>
      <c r="B40" s="360" t="str">
        <f>A13</f>
        <v>DCVA/505 17N Fuerza</v>
      </c>
      <c r="C40" s="359"/>
      <c r="D40" s="360" t="str">
        <f>A29</f>
        <v>FCVBC 18 Ron</v>
      </c>
      <c r="E40" s="359"/>
      <c r="F40" s="380" t="str">
        <f>A22</f>
        <v>NM Cactus 17/18 Black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J13:J15"/>
    <mergeCell ref="K13:L15"/>
    <mergeCell ref="A13:A15"/>
    <mergeCell ref="B13:C15"/>
    <mergeCell ref="B12:C12"/>
    <mergeCell ref="A1:M1"/>
    <mergeCell ref="A2:M2"/>
    <mergeCell ref="A7:H7"/>
    <mergeCell ref="H12:I12"/>
    <mergeCell ref="K12:L12"/>
    <mergeCell ref="D12:E12"/>
    <mergeCell ref="F12:G12"/>
  </mergeCells>
  <printOptions horizontalCentered="1" verticalCentered="1"/>
  <pageMargins left="0.2" right="0.23" top="0.17" bottom="0.2" header="0.17" footer="0.2"/>
  <pageSetup scale="5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632"/>
  <sheetViews>
    <sheetView topLeftCell="A3" zoomScale="90" zoomScaleNormal="90" workbookViewId="0">
      <selection activeCell="A36" sqref="A36"/>
    </sheetView>
  </sheetViews>
  <sheetFormatPr baseColWidth="10" defaultColWidth="9.1640625" defaultRowHeight="13" x14ac:dyDescent="0.15"/>
  <cols>
    <col min="1" max="1" width="20.6640625" style="84" customWidth="1"/>
    <col min="2" max="3" width="27.6640625" style="62" customWidth="1"/>
    <col min="4" max="6" width="27.6640625" style="90" customWidth="1"/>
    <col min="7" max="8" width="27.6640625" style="62" customWidth="1"/>
    <col min="9" max="9" width="20.6640625" style="62" customWidth="1"/>
    <col min="10" max="16384" width="9.1640625" style="62"/>
  </cols>
  <sheetData>
    <row r="1" spans="1:9" ht="20" x14ac:dyDescent="0.2">
      <c r="A1" s="390" t="str">
        <f>Pools!A1</f>
        <v>Chile Spike United</v>
      </c>
      <c r="B1" s="390"/>
      <c r="C1" s="390"/>
      <c r="D1" s="390"/>
      <c r="E1" s="390"/>
      <c r="F1" s="390"/>
      <c r="G1" s="390"/>
      <c r="H1" s="390"/>
      <c r="I1" s="390"/>
    </row>
    <row r="2" spans="1:9" ht="18" x14ac:dyDescent="0.2">
      <c r="A2" s="391" t="str">
        <f>Pools!A2</f>
        <v>1/4/20 - 1/5/20</v>
      </c>
      <c r="B2" s="391"/>
      <c r="C2" s="391"/>
      <c r="D2" s="391"/>
      <c r="E2" s="391"/>
      <c r="F2" s="391"/>
      <c r="G2" s="391"/>
      <c r="H2" s="391"/>
      <c r="I2" s="391"/>
    </row>
    <row r="3" spans="1:9" ht="18" x14ac:dyDescent="0.2">
      <c r="A3" s="392"/>
      <c r="B3" s="392"/>
      <c r="C3" s="392"/>
      <c r="D3" s="95"/>
      <c r="E3" s="95"/>
    </row>
    <row r="4" spans="1:9" ht="20" x14ac:dyDescent="0.2">
      <c r="A4" s="393" t="str">
        <f>Pools!A28</f>
        <v>Division III</v>
      </c>
      <c r="B4" s="393"/>
      <c r="C4" s="393"/>
      <c r="D4" s="393"/>
      <c r="E4" s="393"/>
      <c r="F4" s="393"/>
      <c r="G4" s="393"/>
      <c r="H4" s="393"/>
      <c r="I4" s="393"/>
    </row>
    <row r="5" spans="1:9" ht="20" x14ac:dyDescent="0.2">
      <c r="A5" s="396" t="s">
        <v>61</v>
      </c>
      <c r="B5" s="396"/>
      <c r="C5" s="396"/>
      <c r="D5" s="396"/>
      <c r="E5" s="396"/>
      <c r="F5" s="396"/>
      <c r="G5" s="396"/>
      <c r="H5" s="396"/>
      <c r="I5" s="396"/>
    </row>
    <row r="6" spans="1:9" ht="20" x14ac:dyDescent="0.2">
      <c r="A6" s="87"/>
      <c r="B6" s="87"/>
      <c r="C6" s="87"/>
      <c r="D6" s="87"/>
      <c r="E6" s="87"/>
      <c r="F6" s="87"/>
      <c r="G6" s="87"/>
      <c r="H6" s="87"/>
      <c r="I6" s="87"/>
    </row>
    <row r="7" spans="1:9" ht="21" customHeight="1" x14ac:dyDescent="0.15">
      <c r="A7" s="62"/>
      <c r="B7" s="88"/>
      <c r="D7" s="91" t="s">
        <v>261</v>
      </c>
      <c r="E7" s="89" t="s">
        <v>32</v>
      </c>
      <c r="F7" s="91" t="s">
        <v>262</v>
      </c>
      <c r="H7" s="88"/>
    </row>
    <row r="8" spans="1:9" ht="21" customHeight="1" x14ac:dyDescent="0.15">
      <c r="A8" s="62"/>
      <c r="D8" s="62"/>
      <c r="F8" s="62"/>
    </row>
    <row r="9" spans="1:9" ht="15" customHeight="1" x14ac:dyDescent="0.15">
      <c r="A9" s="395" t="s">
        <v>31</v>
      </c>
      <c r="B9" s="395"/>
      <c r="C9" s="395"/>
      <c r="D9" s="395"/>
      <c r="E9" s="395"/>
      <c r="F9" s="395"/>
      <c r="G9" s="395"/>
      <c r="H9" s="395"/>
      <c r="I9" s="395"/>
    </row>
    <row r="10" spans="1:9" ht="21" customHeight="1" x14ac:dyDescent="0.15">
      <c r="A10" s="67"/>
      <c r="B10" s="67"/>
      <c r="C10" s="67"/>
      <c r="D10" s="91"/>
      <c r="E10" s="89"/>
      <c r="F10" s="91"/>
      <c r="G10" s="91"/>
      <c r="H10" s="91"/>
      <c r="I10" s="67"/>
    </row>
    <row r="11" spans="1:9" ht="27.75" customHeight="1" thickBot="1" x14ac:dyDescent="0.2">
      <c r="A11" s="67"/>
      <c r="B11" s="142"/>
      <c r="C11" s="142"/>
      <c r="D11" s="142"/>
      <c r="E11" s="313" t="s">
        <v>373</v>
      </c>
      <c r="F11" s="142"/>
      <c r="G11" s="142"/>
      <c r="H11" s="142"/>
      <c r="I11" s="67"/>
    </row>
    <row r="12" spans="1:9" ht="27.75" customHeight="1" x14ac:dyDescent="0.15">
      <c r="A12" s="67"/>
      <c r="B12" s="142"/>
      <c r="C12" s="142"/>
      <c r="D12" s="142"/>
      <c r="E12" s="144" t="s">
        <v>39</v>
      </c>
      <c r="F12" s="142"/>
      <c r="G12" s="142"/>
      <c r="H12" s="142"/>
      <c r="I12" s="145"/>
    </row>
    <row r="13" spans="1:9" ht="27.75" customHeight="1" thickBot="1" x14ac:dyDescent="0.2">
      <c r="A13" s="67"/>
      <c r="B13" s="142"/>
      <c r="C13" s="146" t="s">
        <v>206</v>
      </c>
      <c r="D13" s="146"/>
      <c r="E13" s="147" t="str">
        <f>E20</f>
        <v>Fieldhouse Ct. 7</v>
      </c>
      <c r="F13" s="146"/>
      <c r="G13" s="146" t="s">
        <v>194</v>
      </c>
      <c r="H13" s="142"/>
      <c r="I13" s="145"/>
    </row>
    <row r="14" spans="1:9" ht="27.75" customHeight="1" x14ac:dyDescent="0.15">
      <c r="A14" s="67"/>
      <c r="B14" s="142"/>
      <c r="C14" s="324" t="s">
        <v>475</v>
      </c>
      <c r="D14" s="142"/>
      <c r="E14" s="148" t="s">
        <v>57</v>
      </c>
      <c r="F14" s="142"/>
      <c r="G14" s="323" t="s">
        <v>474</v>
      </c>
      <c r="H14" s="142"/>
      <c r="I14" s="145"/>
    </row>
    <row r="15" spans="1:9" ht="27.75" customHeight="1" thickBot="1" x14ac:dyDescent="0.2">
      <c r="A15" s="67"/>
      <c r="B15" s="142"/>
      <c r="C15" s="149"/>
      <c r="D15" s="142"/>
      <c r="E15" s="150"/>
      <c r="F15" s="142"/>
      <c r="G15" s="151"/>
      <c r="H15" s="142"/>
      <c r="I15" s="145"/>
    </row>
    <row r="16" spans="1:9" ht="27.75" customHeight="1" x14ac:dyDescent="0.15">
      <c r="A16" s="67"/>
      <c r="B16" s="142"/>
      <c r="C16" s="149"/>
      <c r="D16" s="152"/>
      <c r="E16" s="153" t="s">
        <v>396</v>
      </c>
      <c r="F16" s="142"/>
      <c r="G16" s="151"/>
      <c r="H16" s="142"/>
      <c r="I16" s="145"/>
    </row>
    <row r="17" spans="1:9" ht="27.75" customHeight="1" x14ac:dyDescent="0.15">
      <c r="A17" s="67"/>
      <c r="B17" s="142"/>
      <c r="C17" s="149" t="s">
        <v>65</v>
      </c>
      <c r="D17" s="152"/>
      <c r="E17" s="143"/>
      <c r="F17" s="142"/>
      <c r="G17" s="151" t="s">
        <v>55</v>
      </c>
      <c r="H17" s="142"/>
      <c r="I17" s="145"/>
    </row>
    <row r="18" spans="1:9" ht="27.75" customHeight="1" thickBot="1" x14ac:dyDescent="0.2">
      <c r="A18" s="67"/>
      <c r="B18" s="154" t="s">
        <v>206</v>
      </c>
      <c r="C18" s="155" t="str">
        <f>C42</f>
        <v>Fieldhouse Ct. 8</v>
      </c>
      <c r="D18" s="156"/>
      <c r="E18" s="143" t="s">
        <v>403</v>
      </c>
      <c r="F18" s="156"/>
      <c r="G18" s="157" t="str">
        <f>E13</f>
        <v>Fieldhouse Ct. 7</v>
      </c>
      <c r="H18" s="146" t="s">
        <v>208</v>
      </c>
      <c r="I18" s="145"/>
    </row>
    <row r="19" spans="1:9" ht="27.75" customHeight="1" x14ac:dyDescent="0.15">
      <c r="A19" s="67"/>
      <c r="B19" s="324" t="s">
        <v>571</v>
      </c>
      <c r="C19" s="158" t="s">
        <v>73</v>
      </c>
      <c r="D19" s="156"/>
      <c r="E19" s="144" t="s">
        <v>53</v>
      </c>
      <c r="F19" s="142"/>
      <c r="G19" s="159" t="s">
        <v>45</v>
      </c>
      <c r="H19" s="323" t="s">
        <v>564</v>
      </c>
      <c r="I19" s="145"/>
    </row>
    <row r="20" spans="1:9" ht="27.75" customHeight="1" thickBot="1" x14ac:dyDescent="0.2">
      <c r="A20" s="67"/>
      <c r="B20" s="149"/>
      <c r="C20" s="149"/>
      <c r="D20" s="146" t="s">
        <v>203</v>
      </c>
      <c r="E20" s="147" t="str">
        <f>D7</f>
        <v>Fieldhouse Ct. 7</v>
      </c>
      <c r="F20" s="146" t="s">
        <v>208</v>
      </c>
      <c r="G20" s="159"/>
      <c r="H20" s="151"/>
      <c r="I20" s="145"/>
    </row>
    <row r="21" spans="1:9" ht="27.75" customHeight="1" x14ac:dyDescent="0.15">
      <c r="A21" s="67"/>
      <c r="B21" s="149"/>
      <c r="C21" s="149"/>
      <c r="D21" s="324" t="s">
        <v>453</v>
      </c>
      <c r="E21" s="160" t="s">
        <v>69</v>
      </c>
      <c r="F21" s="323" t="s">
        <v>452</v>
      </c>
      <c r="G21" s="159"/>
      <c r="H21" s="151"/>
      <c r="I21" s="145"/>
    </row>
    <row r="22" spans="1:9" ht="27.75" customHeight="1" thickBot="1" x14ac:dyDescent="0.2">
      <c r="A22" s="67"/>
      <c r="B22" s="149"/>
      <c r="C22" s="149"/>
      <c r="D22" s="149" t="s">
        <v>43</v>
      </c>
      <c r="E22" s="150"/>
      <c r="F22" s="151" t="s">
        <v>41</v>
      </c>
      <c r="G22" s="151"/>
      <c r="H22" s="151"/>
      <c r="I22" s="145"/>
    </row>
    <row r="23" spans="1:9" ht="27.75" customHeight="1" thickBot="1" x14ac:dyDescent="0.2">
      <c r="A23" s="67"/>
      <c r="B23" s="149"/>
      <c r="C23" s="161" t="s">
        <v>203</v>
      </c>
      <c r="D23" s="155" t="str">
        <f>F23</f>
        <v>Fieldhouse Ct. 7</v>
      </c>
      <c r="E23" s="316" t="s">
        <v>445</v>
      </c>
      <c r="F23" s="157" t="str">
        <f>E13</f>
        <v>Fieldhouse Ct. 7</v>
      </c>
      <c r="G23" s="154" t="s">
        <v>208</v>
      </c>
      <c r="H23" s="151"/>
      <c r="I23" s="145"/>
    </row>
    <row r="24" spans="1:9" ht="27.75" customHeight="1" thickBot="1" x14ac:dyDescent="0.2">
      <c r="A24" s="67"/>
      <c r="B24" s="149"/>
      <c r="C24" s="325" t="s">
        <v>546</v>
      </c>
      <c r="D24" s="163" t="s">
        <v>66</v>
      </c>
      <c r="E24" s="313" t="s">
        <v>327</v>
      </c>
      <c r="F24" s="159" t="s">
        <v>48</v>
      </c>
      <c r="G24" s="325" t="s">
        <v>514</v>
      </c>
      <c r="H24" s="151"/>
      <c r="I24" s="145"/>
    </row>
    <row r="25" spans="1:9" ht="27.75" customHeight="1" x14ac:dyDescent="0.15">
      <c r="A25" s="67"/>
      <c r="B25" s="149"/>
      <c r="C25" s="142"/>
      <c r="D25" s="164"/>
      <c r="E25" s="144" t="s">
        <v>54</v>
      </c>
      <c r="F25" s="151"/>
      <c r="G25" s="142"/>
      <c r="H25" s="151"/>
      <c r="I25" s="145"/>
    </row>
    <row r="26" spans="1:9" ht="27.75" customHeight="1" thickBot="1" x14ac:dyDescent="0.2">
      <c r="A26" s="67"/>
      <c r="B26" s="149"/>
      <c r="C26" s="142"/>
      <c r="D26" s="165" t="s">
        <v>199</v>
      </c>
      <c r="E26" s="147" t="str">
        <f>F7</f>
        <v>Fieldhouse Ct. 8</v>
      </c>
      <c r="F26" s="154" t="s">
        <v>204</v>
      </c>
      <c r="G26" s="142"/>
      <c r="H26" s="151"/>
      <c r="I26" s="145"/>
    </row>
    <row r="27" spans="1:9" ht="27.75" customHeight="1" x14ac:dyDescent="0.15">
      <c r="A27" s="67"/>
      <c r="B27" s="149"/>
      <c r="C27" s="142"/>
      <c r="D27" s="325" t="s">
        <v>451</v>
      </c>
      <c r="E27" s="166" t="s">
        <v>91</v>
      </c>
      <c r="F27" s="325" t="s">
        <v>450</v>
      </c>
      <c r="G27" s="142"/>
      <c r="H27" s="151"/>
      <c r="I27" s="145"/>
    </row>
    <row r="28" spans="1:9" ht="27.75" customHeight="1" thickBot="1" x14ac:dyDescent="0.2">
      <c r="A28" s="67"/>
      <c r="B28" s="158"/>
      <c r="C28" s="142"/>
      <c r="D28" s="142"/>
      <c r="E28" s="150"/>
      <c r="F28" s="142"/>
      <c r="G28" s="142"/>
      <c r="H28" s="151"/>
      <c r="I28" s="145"/>
    </row>
    <row r="29" spans="1:9" ht="27.75" customHeight="1" x14ac:dyDescent="0.15">
      <c r="A29" s="343" t="s">
        <v>583</v>
      </c>
      <c r="B29" s="149" t="s">
        <v>67</v>
      </c>
      <c r="C29" s="142"/>
      <c r="D29" s="142"/>
      <c r="E29" s="162" t="s">
        <v>399</v>
      </c>
      <c r="F29" s="142"/>
      <c r="G29" s="142"/>
      <c r="H29" s="151" t="s">
        <v>63</v>
      </c>
      <c r="I29" s="145" t="s">
        <v>579</v>
      </c>
    </row>
    <row r="30" spans="1:9" ht="27.75" customHeight="1" thickBot="1" x14ac:dyDescent="0.2">
      <c r="A30" s="167" t="s">
        <v>206</v>
      </c>
      <c r="B30" s="168" t="str">
        <f>C42</f>
        <v>Fieldhouse Ct. 8</v>
      </c>
      <c r="C30" s="143"/>
      <c r="D30" s="169"/>
      <c r="E30" s="143"/>
      <c r="F30" s="143"/>
      <c r="G30" s="143"/>
      <c r="H30" s="170" t="str">
        <f>G18</f>
        <v>Fieldhouse Ct. 7</v>
      </c>
      <c r="I30" s="165" t="s">
        <v>322</v>
      </c>
    </row>
    <row r="31" spans="1:9" ht="27.75" customHeight="1" x14ac:dyDescent="0.15">
      <c r="A31" s="171" t="s">
        <v>38</v>
      </c>
      <c r="B31" s="164" t="s">
        <v>60</v>
      </c>
      <c r="C31" s="143"/>
      <c r="D31" s="143"/>
      <c r="E31" s="143"/>
      <c r="F31" s="143"/>
      <c r="G31" s="143"/>
      <c r="H31" s="172" t="s">
        <v>114</v>
      </c>
      <c r="I31" s="171" t="s">
        <v>37</v>
      </c>
    </row>
    <row r="32" spans="1:9" ht="27.75" customHeight="1" x14ac:dyDescent="0.15">
      <c r="A32" s="171" t="s">
        <v>36</v>
      </c>
      <c r="B32" s="164"/>
      <c r="C32" s="143"/>
      <c r="D32" s="169"/>
      <c r="E32" s="143"/>
      <c r="F32" s="169"/>
      <c r="G32" s="143"/>
      <c r="H32" s="172"/>
      <c r="I32" s="171" t="s">
        <v>36</v>
      </c>
    </row>
    <row r="33" spans="1:9" ht="27.75" customHeight="1" x14ac:dyDescent="0.15">
      <c r="A33" s="143"/>
      <c r="B33" s="164"/>
      <c r="C33" s="143"/>
      <c r="D33" s="169"/>
      <c r="E33" s="143"/>
      <c r="F33" s="143"/>
      <c r="G33" s="143"/>
      <c r="H33" s="172"/>
      <c r="I33" s="145"/>
    </row>
    <row r="34" spans="1:9" ht="27.75" customHeight="1" x14ac:dyDescent="0.15">
      <c r="A34" s="143"/>
      <c r="B34" s="163"/>
      <c r="C34" s="143"/>
      <c r="D34" s="143"/>
      <c r="E34" s="173"/>
      <c r="F34" s="143"/>
      <c r="G34" s="143"/>
      <c r="H34" s="172"/>
      <c r="I34" s="145"/>
    </row>
    <row r="35" spans="1:9" ht="27.75" customHeight="1" thickBot="1" x14ac:dyDescent="0.2">
      <c r="A35" s="143"/>
      <c r="B35" s="164"/>
      <c r="C35" s="143"/>
      <c r="D35" s="143"/>
      <c r="E35" s="143" t="s">
        <v>395</v>
      </c>
      <c r="F35" s="143"/>
      <c r="G35" s="169"/>
      <c r="H35" s="172"/>
      <c r="I35" s="145"/>
    </row>
    <row r="36" spans="1:9" ht="27.75" customHeight="1" x14ac:dyDescent="0.15">
      <c r="A36" s="143"/>
      <c r="B36" s="164"/>
      <c r="C36" s="143"/>
      <c r="D36" s="143"/>
      <c r="E36" s="144" t="s">
        <v>40</v>
      </c>
      <c r="F36" s="143"/>
      <c r="G36" s="169"/>
      <c r="H36" s="172"/>
      <c r="I36" s="145"/>
    </row>
    <row r="37" spans="1:9" ht="27.75" customHeight="1" thickBot="1" x14ac:dyDescent="0.2">
      <c r="A37" s="143"/>
      <c r="B37" s="164"/>
      <c r="C37" s="174" t="s">
        <v>137</v>
      </c>
      <c r="D37" s="175"/>
      <c r="E37" s="147" t="str">
        <f>E26</f>
        <v>Fieldhouse Ct. 8</v>
      </c>
      <c r="F37" s="176"/>
      <c r="G37" s="174" t="s">
        <v>274</v>
      </c>
      <c r="H37" s="172"/>
      <c r="I37" s="145"/>
    </row>
    <row r="38" spans="1:9" ht="27.75" customHeight="1" x14ac:dyDescent="0.15">
      <c r="A38" s="143"/>
      <c r="B38" s="164"/>
      <c r="C38" s="332" t="s">
        <v>484</v>
      </c>
      <c r="D38" s="169"/>
      <c r="E38" s="148" t="s">
        <v>115</v>
      </c>
      <c r="F38" s="169"/>
      <c r="G38" s="333" t="s">
        <v>483</v>
      </c>
      <c r="H38" s="172"/>
      <c r="I38" s="145"/>
    </row>
    <row r="39" spans="1:9" ht="27.75" customHeight="1" thickBot="1" x14ac:dyDescent="0.2">
      <c r="A39" s="143"/>
      <c r="B39" s="164"/>
      <c r="C39" s="164"/>
      <c r="D39" s="143"/>
      <c r="E39" s="150"/>
      <c r="F39" s="143"/>
      <c r="G39" s="172"/>
      <c r="H39" s="172"/>
      <c r="I39" s="145"/>
    </row>
    <row r="40" spans="1:9" ht="27.75" customHeight="1" x14ac:dyDescent="0.15">
      <c r="A40" s="143"/>
      <c r="B40" s="164"/>
      <c r="C40" s="164"/>
      <c r="D40" s="143"/>
      <c r="E40" s="153" t="s">
        <v>404</v>
      </c>
      <c r="F40" s="143"/>
      <c r="G40" s="172"/>
      <c r="H40" s="172"/>
      <c r="I40" s="145"/>
    </row>
    <row r="41" spans="1:9" ht="27.75" customHeight="1" x14ac:dyDescent="0.15">
      <c r="A41" s="143"/>
      <c r="B41" s="164"/>
      <c r="C41" s="163" t="s">
        <v>56</v>
      </c>
      <c r="D41" s="143"/>
      <c r="E41" s="169"/>
      <c r="F41" s="143"/>
      <c r="G41" s="172" t="s">
        <v>44</v>
      </c>
      <c r="H41" s="172"/>
      <c r="I41" s="145"/>
    </row>
    <row r="42" spans="1:9" ht="27.75" customHeight="1" thickBot="1" x14ac:dyDescent="0.2">
      <c r="A42" s="143"/>
      <c r="B42" s="177" t="s">
        <v>205</v>
      </c>
      <c r="C42" s="168" t="str">
        <f>G42</f>
        <v>Fieldhouse Ct. 8</v>
      </c>
      <c r="D42" s="143"/>
      <c r="E42" s="143"/>
      <c r="F42" s="143"/>
      <c r="G42" s="178" t="str">
        <f>E47</f>
        <v>Fieldhouse Ct. 8</v>
      </c>
      <c r="H42" s="177" t="s">
        <v>322</v>
      </c>
      <c r="I42" s="145"/>
    </row>
    <row r="43" spans="1:9" ht="27.75" customHeight="1" x14ac:dyDescent="0.15">
      <c r="A43" s="143"/>
      <c r="B43" s="162" t="s">
        <v>557</v>
      </c>
      <c r="C43" s="164" t="s">
        <v>120</v>
      </c>
      <c r="D43" s="143"/>
      <c r="E43" s="143"/>
      <c r="F43" s="143"/>
      <c r="G43" s="172" t="s">
        <v>51</v>
      </c>
      <c r="H43" s="162" t="s">
        <v>541</v>
      </c>
      <c r="I43" s="145"/>
    </row>
    <row r="44" spans="1:9" ht="27.75" customHeight="1" x14ac:dyDescent="0.15">
      <c r="A44" s="143"/>
      <c r="B44" s="143"/>
      <c r="C44" s="164"/>
      <c r="D44" s="143"/>
      <c r="E44" s="143"/>
      <c r="F44" s="143"/>
      <c r="G44" s="172"/>
      <c r="H44" s="143"/>
      <c r="I44" s="145"/>
    </row>
    <row r="45" spans="1:9" ht="27.75" customHeight="1" thickBot="1" x14ac:dyDescent="0.2">
      <c r="A45" s="143"/>
      <c r="B45" s="143"/>
      <c r="C45" s="149"/>
      <c r="D45" s="142"/>
      <c r="E45" s="143" t="s">
        <v>400</v>
      </c>
      <c r="F45" s="142"/>
      <c r="G45" s="151"/>
      <c r="H45" s="143"/>
      <c r="I45" s="145"/>
    </row>
    <row r="46" spans="1:9" ht="27.75" customHeight="1" x14ac:dyDescent="0.15">
      <c r="A46" s="143"/>
      <c r="B46" s="143"/>
      <c r="C46" s="149"/>
      <c r="D46" s="142"/>
      <c r="E46" s="144" t="s">
        <v>42</v>
      </c>
      <c r="F46" s="142"/>
      <c r="G46" s="151"/>
      <c r="H46" s="143"/>
      <c r="I46" s="145"/>
    </row>
    <row r="47" spans="1:9" ht="27.75" customHeight="1" thickBot="1" x14ac:dyDescent="0.2">
      <c r="A47" s="143"/>
      <c r="B47" s="143"/>
      <c r="C47" s="179" t="s">
        <v>205</v>
      </c>
      <c r="D47" s="146"/>
      <c r="E47" s="147" t="str">
        <f>E37</f>
        <v>Fieldhouse Ct. 8</v>
      </c>
      <c r="F47" s="146"/>
      <c r="G47" s="154" t="s">
        <v>322</v>
      </c>
      <c r="H47" s="143"/>
      <c r="I47" s="145"/>
    </row>
    <row r="48" spans="1:9" ht="27.75" customHeight="1" x14ac:dyDescent="0.15">
      <c r="A48" s="143"/>
      <c r="B48" s="143"/>
      <c r="C48" s="334" t="s">
        <v>516</v>
      </c>
      <c r="D48" s="142"/>
      <c r="E48" s="148" t="s">
        <v>68</v>
      </c>
      <c r="F48" s="142"/>
      <c r="G48" s="334" t="s">
        <v>515</v>
      </c>
      <c r="H48" s="143"/>
      <c r="I48" s="145"/>
    </row>
    <row r="49" spans="1:9" ht="27.75" customHeight="1" thickBot="1" x14ac:dyDescent="0.2">
      <c r="A49" s="143"/>
      <c r="B49" s="143"/>
      <c r="C49" s="142"/>
      <c r="D49" s="142"/>
      <c r="E49" s="150"/>
      <c r="F49" s="142"/>
      <c r="G49" s="142"/>
      <c r="H49" s="143"/>
      <c r="I49" s="145"/>
    </row>
    <row r="50" spans="1:9" ht="27.75" customHeight="1" x14ac:dyDescent="0.15">
      <c r="A50" s="143"/>
      <c r="B50" s="143"/>
      <c r="C50" s="142"/>
      <c r="D50" s="152"/>
      <c r="E50" s="316" t="s">
        <v>326</v>
      </c>
      <c r="F50" s="142"/>
      <c r="G50" s="142"/>
      <c r="H50" s="143"/>
      <c r="I50" s="145"/>
    </row>
    <row r="51" spans="1:9" ht="21" customHeight="1" x14ac:dyDescent="0.15">
      <c r="A51" s="62"/>
      <c r="C51" s="92"/>
      <c r="D51" s="92"/>
      <c r="E51" s="92"/>
      <c r="F51" s="92"/>
      <c r="G51" s="83"/>
      <c r="H51" s="83"/>
      <c r="I51" s="81"/>
    </row>
    <row r="52" spans="1:9" ht="21" customHeight="1" x14ac:dyDescent="0.15">
      <c r="A52" s="62"/>
      <c r="C52" s="92"/>
      <c r="D52" s="92"/>
      <c r="E52" s="92"/>
      <c r="F52" s="92"/>
      <c r="G52" s="83"/>
      <c r="H52" s="83"/>
      <c r="I52" s="81"/>
    </row>
    <row r="53" spans="1:9" ht="21" customHeight="1" x14ac:dyDescent="0.15">
      <c r="A53" s="62"/>
      <c r="C53" s="93"/>
      <c r="D53" s="93"/>
      <c r="E53" s="93"/>
      <c r="F53" s="93"/>
      <c r="G53" s="93"/>
      <c r="H53" s="81"/>
      <c r="I53" s="81"/>
    </row>
    <row r="54" spans="1:9" ht="21" customHeight="1" x14ac:dyDescent="0.2">
      <c r="A54" s="180"/>
      <c r="B54" s="94" t="s">
        <v>52</v>
      </c>
      <c r="D54" s="62"/>
      <c r="F54" s="62"/>
    </row>
    <row r="55" spans="1:9" ht="21" customHeight="1" x14ac:dyDescent="0.15">
      <c r="A55" s="62"/>
      <c r="D55" s="62"/>
      <c r="F55" s="62"/>
    </row>
    <row r="56" spans="1:9" ht="21" customHeight="1" x14ac:dyDescent="0.15">
      <c r="A56" s="62"/>
      <c r="D56" s="62"/>
      <c r="E56" s="62"/>
    </row>
    <row r="57" spans="1:9" ht="21" customHeight="1" x14ac:dyDescent="0.15">
      <c r="A57" s="62"/>
      <c r="D57" s="62"/>
      <c r="E57" s="62"/>
    </row>
    <row r="58" spans="1:9" ht="21" customHeight="1" x14ac:dyDescent="0.15">
      <c r="A58" s="62"/>
      <c r="D58" s="62"/>
      <c r="E58" s="62"/>
    </row>
    <row r="59" spans="1:9" ht="21" customHeight="1" x14ac:dyDescent="0.15">
      <c r="A59" s="62"/>
      <c r="D59" s="62"/>
      <c r="E59" s="62"/>
    </row>
    <row r="60" spans="1:9" ht="21" customHeight="1" x14ac:dyDescent="0.15">
      <c r="A60" s="62"/>
      <c r="D60" s="62"/>
      <c r="E60" s="62"/>
    </row>
    <row r="61" spans="1:9" ht="21" customHeight="1" x14ac:dyDescent="0.15">
      <c r="A61" s="62"/>
      <c r="D61" s="62"/>
      <c r="E61" s="62"/>
    </row>
    <row r="62" spans="1:9" ht="21" customHeight="1" x14ac:dyDescent="0.15">
      <c r="A62" s="62"/>
      <c r="D62" s="62"/>
      <c r="E62" s="62"/>
    </row>
    <row r="63" spans="1:9" ht="21" customHeight="1" x14ac:dyDescent="0.15">
      <c r="A63" s="62"/>
      <c r="D63" s="62"/>
      <c r="E63" s="62"/>
    </row>
    <row r="64" spans="1:9" ht="21" customHeight="1" x14ac:dyDescent="0.15">
      <c r="A64" s="62"/>
      <c r="D64" s="62"/>
      <c r="E64" s="62"/>
    </row>
    <row r="65" spans="1:5" ht="21" customHeight="1" x14ac:dyDescent="0.15">
      <c r="A65" s="62"/>
      <c r="D65" s="62"/>
      <c r="E65" s="62"/>
    </row>
    <row r="66" spans="1:5" ht="21" customHeight="1" x14ac:dyDescent="0.15">
      <c r="A66" s="62"/>
      <c r="D66" s="62"/>
      <c r="E66" s="62"/>
    </row>
    <row r="67" spans="1:5" ht="21" customHeight="1" x14ac:dyDescent="0.15">
      <c r="A67" s="62"/>
      <c r="D67" s="62"/>
      <c r="E67" s="62"/>
    </row>
    <row r="68" spans="1:5" ht="21" customHeight="1" x14ac:dyDescent="0.15">
      <c r="A68" s="62"/>
      <c r="D68" s="62"/>
      <c r="E68" s="62"/>
    </row>
    <row r="69" spans="1:5" ht="18" customHeight="1" x14ac:dyDescent="0.15">
      <c r="A69" s="62"/>
      <c r="D69" s="62"/>
      <c r="E69" s="62"/>
    </row>
    <row r="70" spans="1:5" ht="18" customHeight="1" x14ac:dyDescent="0.15">
      <c r="A70" s="62"/>
      <c r="D70" s="62"/>
      <c r="E70" s="62"/>
    </row>
    <row r="71" spans="1:5" ht="18" customHeight="1" x14ac:dyDescent="0.15">
      <c r="A71" s="62"/>
      <c r="D71" s="62"/>
      <c r="E71" s="62"/>
    </row>
    <row r="72" spans="1:5" ht="18" customHeight="1" x14ac:dyDescent="0.15">
      <c r="A72" s="62"/>
      <c r="D72" s="62"/>
      <c r="E72" s="62"/>
    </row>
    <row r="73" spans="1:5" ht="18" customHeight="1" x14ac:dyDescent="0.15">
      <c r="A73" s="62"/>
      <c r="D73" s="62"/>
      <c r="E73" s="62"/>
    </row>
    <row r="74" spans="1:5" ht="18" customHeight="1" x14ac:dyDescent="0.15">
      <c r="A74" s="62"/>
      <c r="D74" s="62"/>
      <c r="E74" s="62"/>
    </row>
    <row r="75" spans="1:5" ht="18" customHeight="1" x14ac:dyDescent="0.15">
      <c r="A75" s="62"/>
      <c r="D75" s="62"/>
      <c r="E75" s="62"/>
    </row>
    <row r="76" spans="1:5" ht="18" customHeight="1" x14ac:dyDescent="0.15">
      <c r="A76" s="62"/>
      <c r="D76" s="62"/>
      <c r="E76" s="62"/>
    </row>
    <row r="77" spans="1:5" ht="18" customHeight="1" x14ac:dyDescent="0.15">
      <c r="A77" s="62"/>
      <c r="D77" s="62"/>
      <c r="E77" s="62"/>
    </row>
    <row r="78" spans="1:5" ht="18" customHeight="1" x14ac:dyDescent="0.15">
      <c r="A78" s="62"/>
      <c r="D78" s="62"/>
      <c r="E78" s="62"/>
    </row>
    <row r="79" spans="1:5" ht="18" customHeight="1" x14ac:dyDescent="0.15">
      <c r="A79" s="62"/>
      <c r="D79" s="62"/>
      <c r="E79" s="62"/>
    </row>
    <row r="80" spans="1:5" ht="18" customHeight="1" x14ac:dyDescent="0.15">
      <c r="A80" s="62"/>
      <c r="D80" s="62"/>
      <c r="E80" s="62"/>
    </row>
    <row r="81" spans="1:9" ht="18" customHeight="1" x14ac:dyDescent="0.15">
      <c r="A81" s="83"/>
      <c r="B81" s="83"/>
      <c r="C81" s="83"/>
      <c r="D81" s="83"/>
      <c r="E81" s="83"/>
      <c r="F81" s="83"/>
      <c r="G81" s="83"/>
      <c r="H81" s="83"/>
      <c r="I81" s="84"/>
    </row>
    <row r="82" spans="1:9" ht="18" customHeight="1" x14ac:dyDescent="0.15">
      <c r="A82" s="83"/>
      <c r="B82" s="83"/>
      <c r="C82" s="83"/>
      <c r="D82" s="83"/>
      <c r="E82" s="83"/>
      <c r="F82" s="83"/>
      <c r="G82" s="83"/>
      <c r="H82" s="83"/>
      <c r="I82" s="84"/>
    </row>
    <row r="83" spans="1:9" ht="18" customHeight="1" x14ac:dyDescent="0.15">
      <c r="A83" s="83"/>
      <c r="B83" s="83"/>
      <c r="C83" s="83"/>
      <c r="D83" s="83"/>
      <c r="E83" s="83"/>
      <c r="F83" s="83"/>
      <c r="G83" s="83"/>
      <c r="H83" s="83"/>
      <c r="I83" s="84"/>
    </row>
    <row r="84" spans="1:9" ht="18" customHeight="1" x14ac:dyDescent="0.15">
      <c r="A84" s="83"/>
      <c r="B84" s="83"/>
      <c r="C84" s="83"/>
      <c r="D84" s="83"/>
      <c r="E84" s="83"/>
      <c r="F84" s="83"/>
      <c r="G84" s="83"/>
      <c r="H84" s="83"/>
      <c r="I84" s="84"/>
    </row>
    <row r="85" spans="1:9" ht="18" customHeight="1" x14ac:dyDescent="0.15">
      <c r="A85" s="83"/>
      <c r="B85" s="83"/>
      <c r="C85" s="83"/>
      <c r="D85" s="83"/>
      <c r="E85" s="83"/>
      <c r="F85" s="83"/>
      <c r="G85" s="83"/>
      <c r="H85" s="83"/>
      <c r="I85" s="84"/>
    </row>
    <row r="86" spans="1:9" ht="18" customHeight="1" x14ac:dyDescent="0.15">
      <c r="A86" s="83"/>
      <c r="B86" s="83"/>
      <c r="C86" s="83"/>
      <c r="D86" s="83"/>
      <c r="E86" s="83"/>
      <c r="F86" s="83"/>
      <c r="G86" s="83"/>
      <c r="H86" s="83"/>
      <c r="I86" s="84"/>
    </row>
    <row r="87" spans="1:9" ht="18" customHeight="1" x14ac:dyDescent="0.15">
      <c r="A87" s="62"/>
      <c r="D87" s="62"/>
      <c r="E87" s="62"/>
      <c r="F87" s="62"/>
    </row>
    <row r="88" spans="1:9" ht="18" customHeight="1" x14ac:dyDescent="0.15">
      <c r="A88" s="62"/>
      <c r="D88" s="62"/>
      <c r="E88" s="62"/>
      <c r="F88" s="62"/>
    </row>
    <row r="89" spans="1:9" ht="18" customHeight="1" x14ac:dyDescent="0.15">
      <c r="A89" s="62"/>
      <c r="D89" s="62"/>
      <c r="E89" s="62"/>
      <c r="F89" s="62"/>
    </row>
    <row r="90" spans="1:9" ht="18" customHeight="1" x14ac:dyDescent="0.15">
      <c r="A90" s="62"/>
      <c r="D90" s="62"/>
      <c r="E90" s="62"/>
      <c r="F90" s="62"/>
    </row>
    <row r="91" spans="1:9" ht="18" customHeight="1" x14ac:dyDescent="0.15">
      <c r="A91" s="62"/>
      <c r="D91" s="62"/>
      <c r="E91" s="62"/>
      <c r="F91" s="62"/>
    </row>
    <row r="92" spans="1:9" ht="18" customHeight="1" x14ac:dyDescent="0.15">
      <c r="A92" s="62"/>
      <c r="D92" s="62"/>
      <c r="E92" s="62"/>
      <c r="F92" s="62"/>
    </row>
    <row r="93" spans="1:9" ht="18" customHeight="1" x14ac:dyDescent="0.15">
      <c r="A93" s="62"/>
      <c r="D93" s="62"/>
      <c r="E93" s="62"/>
      <c r="F93" s="62"/>
    </row>
    <row r="94" spans="1:9" ht="18" customHeight="1" x14ac:dyDescent="0.15">
      <c r="A94" s="62"/>
      <c r="D94" s="62"/>
      <c r="E94" s="62"/>
      <c r="F94" s="62"/>
    </row>
    <row r="95" spans="1:9" ht="18" customHeight="1" x14ac:dyDescent="0.15">
      <c r="A95" s="62"/>
      <c r="D95" s="62"/>
      <c r="E95" s="62"/>
      <c r="F95" s="62"/>
    </row>
    <row r="96" spans="1:9" ht="18" customHeight="1" x14ac:dyDescent="0.15">
      <c r="A96" s="62"/>
      <c r="D96" s="62"/>
      <c r="E96" s="62"/>
      <c r="F96" s="62"/>
    </row>
    <row r="97" spans="1:6" ht="18" customHeight="1" x14ac:dyDescent="0.15">
      <c r="A97" s="62"/>
      <c r="D97" s="62"/>
      <c r="E97" s="62"/>
      <c r="F97" s="62"/>
    </row>
    <row r="98" spans="1:6" ht="18" customHeight="1" x14ac:dyDescent="0.15">
      <c r="A98" s="62"/>
      <c r="D98" s="62"/>
      <c r="E98" s="62"/>
      <c r="F98" s="62"/>
    </row>
    <row r="99" spans="1:6" ht="18" customHeight="1" x14ac:dyDescent="0.15">
      <c r="A99" s="62"/>
      <c r="D99" s="62"/>
      <c r="E99" s="62"/>
      <c r="F99" s="62"/>
    </row>
    <row r="100" spans="1:6" ht="18" customHeight="1" x14ac:dyDescent="0.15">
      <c r="A100" s="62"/>
      <c r="D100" s="62"/>
      <c r="E100" s="62"/>
      <c r="F100" s="62"/>
    </row>
    <row r="101" spans="1:6" ht="18" customHeight="1" x14ac:dyDescent="0.15">
      <c r="A101" s="62"/>
      <c r="D101" s="62"/>
      <c r="E101" s="62"/>
      <c r="F101" s="62"/>
    </row>
    <row r="102" spans="1:6" ht="18" customHeight="1" x14ac:dyDescent="0.15">
      <c r="A102" s="62"/>
      <c r="D102" s="62"/>
      <c r="E102" s="62"/>
      <c r="F102" s="62"/>
    </row>
    <row r="103" spans="1:6" ht="18" customHeight="1" x14ac:dyDescent="0.15">
      <c r="A103" s="62"/>
      <c r="D103" s="62"/>
      <c r="E103" s="62"/>
      <c r="F103" s="62"/>
    </row>
    <row r="104" spans="1:6" ht="18" customHeight="1" x14ac:dyDescent="0.15">
      <c r="A104" s="62"/>
      <c r="D104" s="62"/>
      <c r="E104" s="62"/>
      <c r="F104" s="62"/>
    </row>
    <row r="105" spans="1:6" ht="18" customHeight="1" x14ac:dyDescent="0.15">
      <c r="A105" s="62"/>
      <c r="D105" s="62"/>
      <c r="E105" s="62"/>
      <c r="F105" s="62"/>
    </row>
    <row r="106" spans="1:6" ht="18" customHeight="1" x14ac:dyDescent="0.15">
      <c r="A106" s="62"/>
      <c r="D106" s="62"/>
      <c r="E106" s="62"/>
      <c r="F106" s="62"/>
    </row>
    <row r="107" spans="1:6" ht="18" customHeight="1" x14ac:dyDescent="0.15">
      <c r="A107" s="62"/>
      <c r="D107" s="62"/>
      <c r="E107" s="62"/>
      <c r="F107" s="62"/>
    </row>
    <row r="108" spans="1:6" ht="18" customHeight="1" x14ac:dyDescent="0.15">
      <c r="A108" s="62"/>
      <c r="D108" s="62"/>
      <c r="E108" s="62"/>
      <c r="F108" s="62"/>
    </row>
    <row r="109" spans="1:6" ht="18" customHeight="1" x14ac:dyDescent="0.15">
      <c r="A109" s="62"/>
      <c r="D109" s="62"/>
      <c r="E109" s="62"/>
      <c r="F109" s="62"/>
    </row>
    <row r="110" spans="1:6" ht="18" customHeight="1" x14ac:dyDescent="0.15">
      <c r="A110" s="62"/>
      <c r="D110" s="62"/>
      <c r="E110" s="62"/>
      <c r="F110" s="62"/>
    </row>
    <row r="111" spans="1:6" ht="18" customHeight="1" x14ac:dyDescent="0.15">
      <c r="A111" s="62"/>
      <c r="D111" s="62"/>
      <c r="E111" s="62"/>
      <c r="F111" s="62"/>
    </row>
    <row r="112" spans="1:6" ht="18" customHeight="1" x14ac:dyDescent="0.15">
      <c r="A112" s="62"/>
      <c r="D112" s="62"/>
      <c r="E112" s="62"/>
      <c r="F112" s="62"/>
    </row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</sheetData>
  <mergeCells count="6">
    <mergeCell ref="A9:I9"/>
    <mergeCell ref="A1:I1"/>
    <mergeCell ref="A2:I2"/>
    <mergeCell ref="A3:C3"/>
    <mergeCell ref="A4:I4"/>
    <mergeCell ref="A5:I5"/>
  </mergeCells>
  <printOptions horizontalCentered="1" verticalCentered="1"/>
  <pageMargins left="0.25" right="0.25" top="0.22" bottom="0.24" header="0.22" footer="0.24"/>
  <pageSetup scale="40" fitToHeight="2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45"/>
  <sheetViews>
    <sheetView topLeftCell="A7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Pools!A38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Pools!A39</f>
        <v>NM Cactus Clubhouse Ct. 12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12</v>
      </c>
      <c r="C10" s="287" t="s">
        <v>72</v>
      </c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VC2 Venom Vipers 14</v>
      </c>
      <c r="C12" s="376"/>
      <c r="D12" s="360" t="str">
        <f>A16</f>
        <v>NM Premier 13N Asics</v>
      </c>
      <c r="E12" s="359"/>
      <c r="F12" s="360" t="str">
        <f>A19</f>
        <v>E3VB 14 Regional Blue</v>
      </c>
      <c r="G12" s="359"/>
      <c r="H12" s="358" t="str">
        <f>A22</f>
        <v>ARVC 13/14 Pink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Pools!A41</f>
        <v>VC2 Venom Vipers 14</v>
      </c>
      <c r="B13" s="370"/>
      <c r="C13" s="371"/>
      <c r="D13" s="40">
        <v>25</v>
      </c>
      <c r="E13" s="40">
        <v>13</v>
      </c>
      <c r="F13" s="40">
        <v>25</v>
      </c>
      <c r="G13" s="40">
        <v>12</v>
      </c>
      <c r="H13" s="40">
        <v>25</v>
      </c>
      <c r="I13" s="40">
        <v>2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28</v>
      </c>
      <c r="E14" s="40">
        <v>26</v>
      </c>
      <c r="F14" s="40">
        <v>25</v>
      </c>
      <c r="G14" s="40">
        <v>6</v>
      </c>
      <c r="H14" s="40">
        <v>25</v>
      </c>
      <c r="I14" s="40">
        <v>8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Pools!A42</f>
        <v>NM Premier 13N Asics</v>
      </c>
      <c r="B16" s="42">
        <f>IF(E13&gt;0,E13," ")</f>
        <v>13</v>
      </c>
      <c r="C16" s="42">
        <f>IF(D13&gt;0,D13," ")</f>
        <v>25</v>
      </c>
      <c r="D16" s="370"/>
      <c r="E16" s="371"/>
      <c r="F16" s="40">
        <v>25</v>
      </c>
      <c r="G16" s="40">
        <v>15</v>
      </c>
      <c r="H16" s="40">
        <v>25</v>
      </c>
      <c r="I16" s="40">
        <v>14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f>IF(E14&gt;0,E14," ")</f>
        <v>26</v>
      </c>
      <c r="C17" s="42">
        <f>IF(D14&gt;0,D14," ")</f>
        <v>28</v>
      </c>
      <c r="D17" s="372"/>
      <c r="E17" s="373"/>
      <c r="F17" s="40">
        <v>25</v>
      </c>
      <c r="G17" s="40">
        <v>16</v>
      </c>
      <c r="H17" s="40">
        <v>25</v>
      </c>
      <c r="I17" s="40">
        <v>14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Pools!A43</f>
        <v>E3VB 14 Regional Blue</v>
      </c>
      <c r="B19" s="42">
        <v>12</v>
      </c>
      <c r="C19" s="42">
        <v>25</v>
      </c>
      <c r="D19" s="42">
        <v>15</v>
      </c>
      <c r="E19" s="42">
        <v>25</v>
      </c>
      <c r="F19" s="43"/>
      <c r="G19" s="43"/>
      <c r="H19" s="40">
        <v>25</v>
      </c>
      <c r="I19" s="40">
        <v>21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v>6</v>
      </c>
      <c r="C20" s="42">
        <v>25</v>
      </c>
      <c r="D20" s="42">
        <v>16</v>
      </c>
      <c r="E20" s="42">
        <v>25</v>
      </c>
      <c r="F20" s="43"/>
      <c r="G20" s="43"/>
      <c r="H20" s="40">
        <v>26</v>
      </c>
      <c r="I20" s="40">
        <v>24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Pools!A44</f>
        <v>ARVC 13/14 Pink</v>
      </c>
      <c r="B22" s="42">
        <v>2</v>
      </c>
      <c r="C22" s="42">
        <v>25</v>
      </c>
      <c r="D22" s="42">
        <v>14</v>
      </c>
      <c r="E22" s="42">
        <v>25</v>
      </c>
      <c r="F22" s="42">
        <v>21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8</v>
      </c>
      <c r="C23" s="42">
        <v>25</v>
      </c>
      <c r="D23" s="42">
        <v>14</v>
      </c>
      <c r="E23" s="42">
        <v>25</v>
      </c>
      <c r="F23" s="42">
        <v>24</v>
      </c>
      <c r="G23" s="42">
        <v>26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VC2 Venom Vipers 14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153</v>
      </c>
      <c r="J28" s="45">
        <f>E13+E14+E15+G13+G14+G15+I13+I14+I15</f>
        <v>67</v>
      </c>
      <c r="K28" s="45">
        <f>I28-J28</f>
        <v>86</v>
      </c>
    </row>
    <row r="29" spans="1:13" ht="24" customHeight="1" x14ac:dyDescent="0.15">
      <c r="A29" s="2" t="str">
        <f>A16</f>
        <v>NM Premier 13N Asics</v>
      </c>
      <c r="B29" s="378">
        <v>4</v>
      </c>
      <c r="C29" s="379"/>
      <c r="D29" s="378">
        <v>2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Regional Blue</v>
      </c>
      <c r="B30" s="378">
        <v>2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13/14 Pink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VC2 Venom Vipers 14</v>
      </c>
      <c r="C35" s="359"/>
      <c r="D35" s="360" t="str">
        <f>A30</f>
        <v>E3VB 14 Regional Blue</v>
      </c>
      <c r="E35" s="359"/>
      <c r="F35" s="380" t="str">
        <f>A16</f>
        <v>NM Premier 13N Asics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NM Premier 13N Asics</v>
      </c>
      <c r="C36" s="359"/>
      <c r="D36" s="360" t="str">
        <f>A22</f>
        <v>ARVC 13/14 Pink</v>
      </c>
      <c r="E36" s="359"/>
      <c r="F36" s="380" t="str">
        <f>A13</f>
        <v>VC2 Venom Vipers 14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VC2 Venom Vipers 14</v>
      </c>
      <c r="C37" s="359"/>
      <c r="D37" s="360" t="str">
        <f>A31</f>
        <v>ARVC 13/14 Pink</v>
      </c>
      <c r="E37" s="359"/>
      <c r="F37" s="380" t="str">
        <f>A30</f>
        <v>E3VB 14 Regional Blue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NM Premier 13N Asics</v>
      </c>
      <c r="C38" s="359"/>
      <c r="D38" s="360" t="str">
        <f>A30</f>
        <v>E3VB 14 Regional Blue</v>
      </c>
      <c r="E38" s="359"/>
      <c r="F38" s="380" t="str">
        <f>A28</f>
        <v>VC2 Venom Vipers 14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E3VB 14 Regional Blue</v>
      </c>
      <c r="C39" s="359"/>
      <c r="D39" s="360" t="str">
        <f>A31</f>
        <v>ARVC 13/14 Pink</v>
      </c>
      <c r="E39" s="359"/>
      <c r="F39" s="380" t="str">
        <f>A16</f>
        <v>NM Premier 13N Asics</v>
      </c>
      <c r="G39" s="380"/>
    </row>
    <row r="40" spans="1:12" ht="18" customHeight="1" x14ac:dyDescent="0.15">
      <c r="A40" s="3" t="s">
        <v>26</v>
      </c>
      <c r="B40" s="360" t="str">
        <f>A13</f>
        <v>VC2 Venom Vipers 14</v>
      </c>
      <c r="C40" s="359"/>
      <c r="D40" s="360" t="str">
        <f>A29</f>
        <v>NM Premier 13N Asics</v>
      </c>
      <c r="E40" s="359"/>
      <c r="F40" s="380" t="str">
        <f>A22</f>
        <v>ARVC 13/14 Pink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B34:C34"/>
    <mergeCell ref="D34:E34"/>
    <mergeCell ref="F34:G34"/>
    <mergeCell ref="I34:L34"/>
    <mergeCell ref="B26:D26"/>
    <mergeCell ref="B30:C30"/>
    <mergeCell ref="F30:G30"/>
    <mergeCell ref="F31:G31"/>
    <mergeCell ref="B32:C32"/>
    <mergeCell ref="D32:E32"/>
    <mergeCell ref="F32:G32"/>
    <mergeCell ref="B31:C31"/>
    <mergeCell ref="D31:E31"/>
    <mergeCell ref="D30:E30"/>
    <mergeCell ref="H22:I24"/>
    <mergeCell ref="J22:J24"/>
    <mergeCell ref="K22:L24"/>
    <mergeCell ref="I26:J26"/>
    <mergeCell ref="B29:C29"/>
    <mergeCell ref="D29:E29"/>
    <mergeCell ref="F29:G29"/>
    <mergeCell ref="F27:G27"/>
    <mergeCell ref="F26:H26"/>
    <mergeCell ref="B28:C28"/>
    <mergeCell ref="D28:E28"/>
    <mergeCell ref="F28:G28"/>
    <mergeCell ref="J13:J15"/>
    <mergeCell ref="K13:L15"/>
    <mergeCell ref="J16:J18"/>
    <mergeCell ref="K16:L18"/>
    <mergeCell ref="J19:J21"/>
    <mergeCell ref="K19:L21"/>
    <mergeCell ref="A1:M1"/>
    <mergeCell ref="A2:M2"/>
    <mergeCell ref="A7:H7"/>
    <mergeCell ref="F12:G12"/>
    <mergeCell ref="B12:C12"/>
    <mergeCell ref="D12:E12"/>
    <mergeCell ref="H12:I12"/>
    <mergeCell ref="K12:L12"/>
    <mergeCell ref="B13:C15"/>
    <mergeCell ref="A16:A18"/>
    <mergeCell ref="D16:E18"/>
    <mergeCell ref="A19:A21"/>
    <mergeCell ref="B27:C27"/>
    <mergeCell ref="D27:E27"/>
    <mergeCell ref="A13:A15"/>
    <mergeCell ref="A22:A24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45"/>
  <sheetViews>
    <sheetView workbookViewId="0">
      <selection activeCell="A19" sqref="A19:A2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Pools!B38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Pools!B39</f>
        <v>NM Cactus Clubhouse Ct. 13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SF Storm 141 Tsunami</v>
      </c>
      <c r="C12" s="376"/>
      <c r="D12" s="360" t="str">
        <f>A16</f>
        <v>FCVBC 14 Lorraine</v>
      </c>
      <c r="E12" s="359"/>
      <c r="F12" s="360" t="str">
        <f>A19</f>
        <v>NM Premier 13R Asics</v>
      </c>
      <c r="G12" s="359"/>
      <c r="H12" s="358" t="str">
        <f>A22</f>
        <v>ARVC 13/14RA Orange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Pools!B41</f>
        <v>SF Storm 141 Tsunami</v>
      </c>
      <c r="B13" s="370"/>
      <c r="C13" s="371"/>
      <c r="D13" s="40">
        <v>25</v>
      </c>
      <c r="E13" s="40">
        <v>17</v>
      </c>
      <c r="F13" s="40">
        <v>25</v>
      </c>
      <c r="G13" s="40">
        <v>12</v>
      </c>
      <c r="H13" s="40">
        <v>25</v>
      </c>
      <c r="I13" s="40">
        <v>20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23</v>
      </c>
      <c r="F14" s="40">
        <v>25</v>
      </c>
      <c r="G14" s="40">
        <v>12</v>
      </c>
      <c r="H14" s="40">
        <v>20</v>
      </c>
      <c r="I14" s="40">
        <v>25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>
        <v>15</v>
      </c>
      <c r="I15" s="40">
        <v>0</v>
      </c>
      <c r="J15" s="363"/>
      <c r="K15" s="368"/>
      <c r="L15" s="369"/>
    </row>
    <row r="16" spans="1:13" s="41" customFormat="1" ht="24" customHeight="1" x14ac:dyDescent="0.2">
      <c r="A16" s="361" t="str">
        <f>Pools!B42</f>
        <v>FCVBC 14 Lorraine</v>
      </c>
      <c r="B16" s="42">
        <v>17</v>
      </c>
      <c r="C16" s="42">
        <v>25</v>
      </c>
      <c r="D16" s="370"/>
      <c r="E16" s="371"/>
      <c r="F16" s="40">
        <v>25</v>
      </c>
      <c r="G16" s="40">
        <v>12</v>
      </c>
      <c r="H16" s="40">
        <v>22</v>
      </c>
      <c r="I16" s="40">
        <v>25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v>23</v>
      </c>
      <c r="C17" s="42">
        <v>25</v>
      </c>
      <c r="D17" s="372"/>
      <c r="E17" s="373"/>
      <c r="F17" s="40">
        <v>25</v>
      </c>
      <c r="G17" s="40">
        <v>22</v>
      </c>
      <c r="H17" s="40">
        <v>25</v>
      </c>
      <c r="I17" s="40">
        <v>27</v>
      </c>
      <c r="J17" s="362"/>
      <c r="K17" s="366"/>
      <c r="L17" s="367"/>
    </row>
    <row r="18" spans="1:13" s="41" customFormat="1" ht="24" customHeight="1" x14ac:dyDescent="0.2">
      <c r="A18" s="363"/>
      <c r="B18" s="42"/>
      <c r="C18" s="42"/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Pools!B43</f>
        <v>NM Premier 13R Asics</v>
      </c>
      <c r="B19" s="42">
        <v>12</v>
      </c>
      <c r="C19" s="42">
        <v>25</v>
      </c>
      <c r="D19" s="42">
        <v>12</v>
      </c>
      <c r="E19" s="42">
        <v>25</v>
      </c>
      <c r="F19" s="43"/>
      <c r="G19" s="43"/>
      <c r="H19" s="40">
        <v>25</v>
      </c>
      <c r="I19" s="40">
        <v>18</v>
      </c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v>12</v>
      </c>
      <c r="C20" s="42">
        <v>25</v>
      </c>
      <c r="D20" s="42">
        <v>22</v>
      </c>
      <c r="E20" s="42">
        <v>25</v>
      </c>
      <c r="F20" s="43"/>
      <c r="G20" s="43"/>
      <c r="H20" s="40">
        <v>25</v>
      </c>
      <c r="I20" s="40">
        <v>23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Pools!B44</f>
        <v>ARVC 13/14RA Orange</v>
      </c>
      <c r="B22" s="42">
        <v>20</v>
      </c>
      <c r="C22" s="42">
        <v>25</v>
      </c>
      <c r="D22" s="42">
        <v>25</v>
      </c>
      <c r="E22" s="42">
        <v>22</v>
      </c>
      <c r="F22" s="42">
        <v>18</v>
      </c>
      <c r="G22" s="42">
        <v>25</v>
      </c>
      <c r="H22" s="370"/>
      <c r="I22" s="371"/>
      <c r="J22" s="361">
        <v>4</v>
      </c>
      <c r="K22" s="364">
        <v>3</v>
      </c>
      <c r="L22" s="365"/>
    </row>
    <row r="23" spans="1:13" s="41" customFormat="1" ht="24" customHeight="1" x14ac:dyDescent="0.2">
      <c r="A23" s="362"/>
      <c r="B23" s="42">
        <v>25</v>
      </c>
      <c r="C23" s="42">
        <v>20</v>
      </c>
      <c r="D23" s="42">
        <v>27</v>
      </c>
      <c r="E23" s="42">
        <v>25</v>
      </c>
      <c r="F23" s="42">
        <v>23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>
        <v>0</v>
      </c>
      <c r="C24" s="42">
        <f>IF(H15&gt;0,H15," ")</f>
        <v>15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78">
        <v>5</v>
      </c>
      <c r="C28" s="379"/>
      <c r="D28" s="378">
        <v>2</v>
      </c>
      <c r="E28" s="379"/>
      <c r="F28" s="378"/>
      <c r="G28" s="379"/>
      <c r="H28" s="44"/>
      <c r="I28" s="45">
        <f>D13+D14+D15+F13+F14+F15+H13+H14+H15</f>
        <v>160</v>
      </c>
      <c r="J28" s="45">
        <f>E13+E14+E15+G13+G14+G15+I13+I14+I15</f>
        <v>109</v>
      </c>
      <c r="K28" s="45">
        <f>I28-J28</f>
        <v>51</v>
      </c>
    </row>
    <row r="29" spans="1:13" ht="24" customHeight="1" x14ac:dyDescent="0.15">
      <c r="A29" s="2" t="str">
        <f>A16</f>
        <v>FCVBC 14 Lorraine</v>
      </c>
      <c r="B29" s="378">
        <v>4</v>
      </c>
      <c r="C29" s="379"/>
      <c r="D29" s="378">
        <v>2</v>
      </c>
      <c r="E29" s="379"/>
      <c r="F29" s="378"/>
      <c r="G29" s="379"/>
      <c r="H29" s="44"/>
      <c r="I29" s="45">
        <f>B16+B17+B18+F16+F17+F18+H16+H17+H18</f>
        <v>137</v>
      </c>
      <c r="J29" s="45">
        <f>C16+C17+C18+G16+G17+G18+I16+I17+I18</f>
        <v>136</v>
      </c>
      <c r="K29" s="45">
        <f>I29-J29</f>
        <v>1</v>
      </c>
    </row>
    <row r="30" spans="1:13" ht="24" customHeight="1" x14ac:dyDescent="0.15">
      <c r="A30" s="2" t="str">
        <f>A19</f>
        <v>NM Premier 13R Asics</v>
      </c>
      <c r="B30" s="378"/>
      <c r="C30" s="379"/>
      <c r="D30" s="378">
        <v>6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13/14RA Orange</v>
      </c>
      <c r="B31" s="378">
        <v>4</v>
      </c>
      <c r="C31" s="379"/>
      <c r="D31" s="378">
        <v>3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SF Storm 141 Tsunami</v>
      </c>
      <c r="C35" s="359"/>
      <c r="D35" s="360" t="str">
        <f>A30</f>
        <v>NM Premier 13R Asics</v>
      </c>
      <c r="E35" s="359"/>
      <c r="F35" s="380" t="str">
        <f>A16</f>
        <v>FCVBC 14 Lorraine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FCVBC 14 Lorraine</v>
      </c>
      <c r="C36" s="359"/>
      <c r="D36" s="360" t="str">
        <f>A22</f>
        <v>ARVC 13/14RA Orange</v>
      </c>
      <c r="E36" s="359"/>
      <c r="F36" s="380" t="str">
        <f>A13</f>
        <v>SF Storm 141 Tsunami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SF Storm 141 Tsunami</v>
      </c>
      <c r="C37" s="359"/>
      <c r="D37" s="360" t="str">
        <f>A31</f>
        <v>ARVC 13/14RA Orange</v>
      </c>
      <c r="E37" s="359"/>
      <c r="F37" s="380" t="str">
        <f>A30</f>
        <v>NM Premier 13R Asics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FCVBC 14 Lorraine</v>
      </c>
      <c r="C38" s="359"/>
      <c r="D38" s="360" t="str">
        <f>A30</f>
        <v>NM Premier 13R Asics</v>
      </c>
      <c r="E38" s="359"/>
      <c r="F38" s="380" t="str">
        <f>A28</f>
        <v>SF Storm 141 Tsunami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NM Premier 13R Asics</v>
      </c>
      <c r="C39" s="359"/>
      <c r="D39" s="360" t="str">
        <f>A31</f>
        <v>ARVC 13/14RA Orange</v>
      </c>
      <c r="E39" s="359"/>
      <c r="F39" s="380" t="str">
        <f>A16</f>
        <v>FCVBC 14 Lorraine</v>
      </c>
      <c r="G39" s="380"/>
    </row>
    <row r="40" spans="1:12" ht="18" customHeight="1" x14ac:dyDescent="0.15">
      <c r="A40" s="3" t="s">
        <v>26</v>
      </c>
      <c r="B40" s="360" t="str">
        <f>A13</f>
        <v>SF Storm 141 Tsunami</v>
      </c>
      <c r="C40" s="359"/>
      <c r="D40" s="360" t="str">
        <f>A29</f>
        <v>FCVBC 14 Lorraine</v>
      </c>
      <c r="E40" s="359"/>
      <c r="F40" s="380" t="str">
        <f>A22</f>
        <v>ARVC 13/14RA Orange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F27:G27"/>
    <mergeCell ref="B32:C32"/>
    <mergeCell ref="D28:E28"/>
    <mergeCell ref="F28:G28"/>
    <mergeCell ref="B26:D26"/>
    <mergeCell ref="F26:H26"/>
    <mergeCell ref="K16:L18"/>
    <mergeCell ref="J16:J18"/>
    <mergeCell ref="J19:J21"/>
    <mergeCell ref="K19:L21"/>
    <mergeCell ref="A22:A24"/>
    <mergeCell ref="H22:I24"/>
    <mergeCell ref="J22:J24"/>
    <mergeCell ref="K22:L24"/>
    <mergeCell ref="A19:A21"/>
    <mergeCell ref="J13:J15"/>
    <mergeCell ref="K13:L15"/>
    <mergeCell ref="B12:C12"/>
    <mergeCell ref="D12:E12"/>
    <mergeCell ref="F12:G12"/>
    <mergeCell ref="A1:M1"/>
    <mergeCell ref="A2:M2"/>
    <mergeCell ref="A7:H7"/>
    <mergeCell ref="H12:I12"/>
    <mergeCell ref="K12:L12"/>
    <mergeCell ref="F31:G31"/>
    <mergeCell ref="B30:C30"/>
    <mergeCell ref="B28:C28"/>
    <mergeCell ref="D30:E30"/>
    <mergeCell ref="F30:G30"/>
    <mergeCell ref="B31:C31"/>
    <mergeCell ref="D31:E31"/>
    <mergeCell ref="A13:A15"/>
    <mergeCell ref="A16:A18"/>
    <mergeCell ref="D16:E18"/>
    <mergeCell ref="B27:C27"/>
    <mergeCell ref="D27:E27"/>
    <mergeCell ref="B13:C15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Pools!C38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Pools!C39</f>
        <v>The Fieldhouse Ct. 6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6</v>
      </c>
      <c r="C10" s="287" t="s">
        <v>72</v>
      </c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NM Premier 14R Asics</v>
      </c>
      <c r="C12" s="376"/>
      <c r="D12" s="360" t="str">
        <f>A16</f>
        <v>ARVC 13/14RA Blue</v>
      </c>
      <c r="E12" s="359"/>
      <c r="F12" s="360" t="str">
        <f>A19</f>
        <v>Snyer Elite 14</v>
      </c>
      <c r="G12" s="359"/>
      <c r="H12" s="358" t="str">
        <f>A22</f>
        <v>District 12 Sisterhood 13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Pools!C41</f>
        <v>NM Premier 14R Asics</v>
      </c>
      <c r="B13" s="370"/>
      <c r="C13" s="371"/>
      <c r="D13" s="40">
        <v>24</v>
      </c>
      <c r="E13" s="40">
        <v>26</v>
      </c>
      <c r="F13" s="40">
        <v>20</v>
      </c>
      <c r="G13" s="40">
        <v>25</v>
      </c>
      <c r="H13" s="40">
        <v>25</v>
      </c>
      <c r="I13" s="40">
        <v>17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26</v>
      </c>
      <c r="E14" s="40">
        <v>24</v>
      </c>
      <c r="F14" s="40">
        <v>23</v>
      </c>
      <c r="G14" s="40">
        <v>25</v>
      </c>
      <c r="H14" s="40">
        <v>27</v>
      </c>
      <c r="I14" s="40">
        <v>25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>
        <v>15</v>
      </c>
      <c r="E15" s="40">
        <v>11</v>
      </c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Pools!C42</f>
        <v>ARVC 13/14RA Blue</v>
      </c>
      <c r="B16" s="42">
        <v>24</v>
      </c>
      <c r="C16" s="42">
        <v>26</v>
      </c>
      <c r="D16" s="370"/>
      <c r="E16" s="371"/>
      <c r="F16" s="40">
        <v>17</v>
      </c>
      <c r="G16" s="40">
        <v>25</v>
      </c>
      <c r="H16" s="40">
        <v>8</v>
      </c>
      <c r="I16" s="40">
        <v>25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v>26</v>
      </c>
      <c r="C17" s="42">
        <v>24</v>
      </c>
      <c r="D17" s="372"/>
      <c r="E17" s="373"/>
      <c r="F17" s="40">
        <v>25</v>
      </c>
      <c r="G17" s="40">
        <v>27</v>
      </c>
      <c r="H17" s="40">
        <v>25</v>
      </c>
      <c r="I17" s="40">
        <v>19</v>
      </c>
      <c r="J17" s="362"/>
      <c r="K17" s="366"/>
      <c r="L17" s="367"/>
    </row>
    <row r="18" spans="1:13" s="41" customFormat="1" ht="24" customHeight="1" x14ac:dyDescent="0.2">
      <c r="A18" s="363"/>
      <c r="B18" s="42">
        <v>11</v>
      </c>
      <c r="C18" s="42">
        <v>15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Pools!C43</f>
        <v>Snyer Elite 14</v>
      </c>
      <c r="B19" s="42">
        <v>25</v>
      </c>
      <c r="C19" s="42">
        <v>20</v>
      </c>
      <c r="D19" s="42">
        <v>25</v>
      </c>
      <c r="E19" s="42">
        <v>17</v>
      </c>
      <c r="F19" s="43"/>
      <c r="G19" s="43"/>
      <c r="H19" s="40">
        <v>26</v>
      </c>
      <c r="I19" s="40">
        <v>14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v>25</v>
      </c>
      <c r="C20" s="42">
        <v>23</v>
      </c>
      <c r="D20" s="42">
        <v>27</v>
      </c>
      <c r="E20" s="42">
        <v>25</v>
      </c>
      <c r="F20" s="43"/>
      <c r="G20" s="43"/>
      <c r="H20" s="40">
        <v>14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Pools!C44</f>
        <v>District 12 Sisterhood 13</v>
      </c>
      <c r="B22" s="42">
        <v>18</v>
      </c>
      <c r="C22" s="42">
        <v>25</v>
      </c>
      <c r="D22" s="42">
        <v>25</v>
      </c>
      <c r="E22" s="42">
        <v>8</v>
      </c>
      <c r="F22" s="42">
        <v>24</v>
      </c>
      <c r="G22" s="42">
        <v>26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25</v>
      </c>
      <c r="C23" s="42">
        <v>27</v>
      </c>
      <c r="D23" s="42">
        <v>19</v>
      </c>
      <c r="E23" s="42">
        <v>25</v>
      </c>
      <c r="F23" s="42">
        <v>25</v>
      </c>
      <c r="G23" s="42">
        <v>14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Premier 14R Asics</v>
      </c>
      <c r="B28" s="378">
        <v>4</v>
      </c>
      <c r="C28" s="379"/>
      <c r="D28" s="378">
        <v>3</v>
      </c>
      <c r="E28" s="379"/>
      <c r="F28" s="378"/>
      <c r="G28" s="379"/>
      <c r="H28" s="44"/>
      <c r="I28" s="45">
        <f>D13+D14+D15+F13+F14+F15+H13+H14+H15</f>
        <v>160</v>
      </c>
      <c r="J28" s="45">
        <f>E13+E14+E15+G13+G14+G15+I13+I14+I15</f>
        <v>153</v>
      </c>
      <c r="K28" s="45">
        <f>I28-J28</f>
        <v>7</v>
      </c>
    </row>
    <row r="29" spans="1:13" ht="24" customHeight="1" x14ac:dyDescent="0.15">
      <c r="A29" s="2" t="str">
        <f>A16</f>
        <v>ARVC 13/14RA Blue</v>
      </c>
      <c r="B29" s="378">
        <v>3</v>
      </c>
      <c r="C29" s="379"/>
      <c r="D29" s="378">
        <v>4</v>
      </c>
      <c r="E29" s="379"/>
      <c r="F29" s="378"/>
      <c r="G29" s="379"/>
      <c r="H29" s="44"/>
      <c r="I29" s="45">
        <f>B16+B17+B18+F16+F17+F18+H16+H17+H18</f>
        <v>136</v>
      </c>
      <c r="J29" s="45">
        <f>C16+C17+C18+G16+G17+G18+I16+I17+I18</f>
        <v>161</v>
      </c>
      <c r="K29" s="45">
        <f>I29-J29</f>
        <v>-25</v>
      </c>
    </row>
    <row r="30" spans="1:13" ht="24" customHeight="1" x14ac:dyDescent="0.15">
      <c r="A30" s="2" t="str">
        <f>A19</f>
        <v>Snyer Elite 14</v>
      </c>
      <c r="B30" s="378">
        <v>4</v>
      </c>
      <c r="C30" s="379"/>
      <c r="D30" s="378">
        <v>2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District 12 Sisterhood 13</v>
      </c>
      <c r="B31" s="378">
        <v>2</v>
      </c>
      <c r="C31" s="379"/>
      <c r="D31" s="378">
        <v>4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NM Premier 14R Asics</v>
      </c>
      <c r="C35" s="359"/>
      <c r="D35" s="360" t="str">
        <f>A30</f>
        <v>Snyer Elite 14</v>
      </c>
      <c r="E35" s="359"/>
      <c r="F35" s="380" t="str">
        <f>A16</f>
        <v>ARVC 13/14RA Blue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13/14RA Blue</v>
      </c>
      <c r="C36" s="359"/>
      <c r="D36" s="360" t="str">
        <f>A22</f>
        <v>District 12 Sisterhood 13</v>
      </c>
      <c r="E36" s="359"/>
      <c r="F36" s="380" t="str">
        <f>A13</f>
        <v>NM Premier 14R Asics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NM Premier 14R Asics</v>
      </c>
      <c r="C37" s="359"/>
      <c r="D37" s="360" t="str">
        <f>A31</f>
        <v>District 12 Sisterhood 13</v>
      </c>
      <c r="E37" s="359"/>
      <c r="F37" s="380" t="str">
        <f>A30</f>
        <v>Snyer Elite 14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ARVC 13/14RA Blue</v>
      </c>
      <c r="C38" s="359"/>
      <c r="D38" s="360" t="str">
        <f>A30</f>
        <v>Snyer Elite 14</v>
      </c>
      <c r="E38" s="359"/>
      <c r="F38" s="380" t="str">
        <f>A28</f>
        <v>NM Premier 14R Asics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Snyer Elite 14</v>
      </c>
      <c r="C39" s="359"/>
      <c r="D39" s="360" t="str">
        <f>A31</f>
        <v>District 12 Sisterhood 13</v>
      </c>
      <c r="E39" s="359"/>
      <c r="F39" s="380" t="str">
        <f>A16</f>
        <v>ARVC 13/14RA Blue</v>
      </c>
      <c r="G39" s="380"/>
    </row>
    <row r="40" spans="1:12" ht="18" customHeight="1" x14ac:dyDescent="0.15">
      <c r="A40" s="3" t="s">
        <v>26</v>
      </c>
      <c r="B40" s="360" t="str">
        <f>A13</f>
        <v>NM Premier 14R Asics</v>
      </c>
      <c r="C40" s="359"/>
      <c r="D40" s="360" t="str">
        <f>A29</f>
        <v>ARVC 13/14RA Blue</v>
      </c>
      <c r="E40" s="359"/>
      <c r="F40" s="380" t="str">
        <f>A22</f>
        <v>District 12 Sisterhood 13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7:C27"/>
    <mergeCell ref="D27:E27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45"/>
  <sheetViews>
    <sheetView workbookViewId="0">
      <selection activeCell="A19" sqref="A19:A2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Pools!D38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Pools!D39</f>
        <v>The Fieldhouse Ct. 7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287" t="s">
        <v>72</v>
      </c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14R1 Adidas</v>
      </c>
      <c r="C12" s="376"/>
      <c r="D12" s="360" t="str">
        <f>A16</f>
        <v>DCVA/505 13N Royalz</v>
      </c>
      <c r="E12" s="359"/>
      <c r="F12" s="360" t="str">
        <f>A19</f>
        <v>ARVC 13/14RA Grey</v>
      </c>
      <c r="G12" s="359"/>
      <c r="H12" s="358" t="str">
        <f>A22</f>
        <v>SF Storm 13 Pulse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Pools!D41</f>
        <v>ARVC 14R1 Adidas</v>
      </c>
      <c r="B13" s="370"/>
      <c r="C13" s="371"/>
      <c r="D13" s="40">
        <v>25</v>
      </c>
      <c r="E13" s="40">
        <v>21</v>
      </c>
      <c r="F13" s="40">
        <v>25</v>
      </c>
      <c r="G13" s="40">
        <v>12</v>
      </c>
      <c r="H13" s="40">
        <v>25</v>
      </c>
      <c r="I13" s="40">
        <v>15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13</v>
      </c>
      <c r="F14" s="40">
        <v>25</v>
      </c>
      <c r="G14" s="40">
        <v>17</v>
      </c>
      <c r="H14" s="40">
        <v>25</v>
      </c>
      <c r="I14" s="40">
        <v>13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Pools!D42</f>
        <v>DCVA/505 13N Royalz</v>
      </c>
      <c r="B16" s="42">
        <v>21</v>
      </c>
      <c r="C16" s="42">
        <v>25</v>
      </c>
      <c r="D16" s="370"/>
      <c r="E16" s="371"/>
      <c r="F16" s="40">
        <v>25</v>
      </c>
      <c r="G16" s="40">
        <v>15</v>
      </c>
      <c r="H16" s="40">
        <v>25</v>
      </c>
      <c r="I16" s="40">
        <v>16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f>IF(E14&gt;0,E14," ")</f>
        <v>13</v>
      </c>
      <c r="C17" s="42">
        <f>IF(D14&gt;0,D14," ")</f>
        <v>25</v>
      </c>
      <c r="D17" s="372"/>
      <c r="E17" s="373"/>
      <c r="F17" s="40">
        <v>24</v>
      </c>
      <c r="G17" s="40">
        <v>26</v>
      </c>
      <c r="H17" s="40">
        <v>22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Pools!D43</f>
        <v>ARVC 13/14RA Grey</v>
      </c>
      <c r="B19" s="42">
        <v>12</v>
      </c>
      <c r="C19" s="42">
        <v>25</v>
      </c>
      <c r="D19" s="42">
        <v>15</v>
      </c>
      <c r="E19" s="42">
        <v>25</v>
      </c>
      <c r="F19" s="43"/>
      <c r="G19" s="43"/>
      <c r="H19" s="40">
        <v>22</v>
      </c>
      <c r="I19" s="40">
        <v>25</v>
      </c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v>17</v>
      </c>
      <c r="C20" s="42">
        <v>25</v>
      </c>
      <c r="D20" s="42">
        <v>26</v>
      </c>
      <c r="E20" s="42">
        <v>24</v>
      </c>
      <c r="F20" s="43"/>
      <c r="G20" s="43"/>
      <c r="H20" s="40">
        <v>5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Pools!D44</f>
        <v>SF Storm 13 Pulse</v>
      </c>
      <c r="B22" s="42">
        <v>15</v>
      </c>
      <c r="C22" s="42">
        <v>25</v>
      </c>
      <c r="D22" s="42">
        <v>16</v>
      </c>
      <c r="E22" s="42">
        <v>25</v>
      </c>
      <c r="F22" s="42">
        <v>25</v>
      </c>
      <c r="G22" s="42">
        <v>22</v>
      </c>
      <c r="H22" s="370"/>
      <c r="I22" s="371"/>
      <c r="J22" s="361">
        <v>4</v>
      </c>
      <c r="K22" s="364">
        <v>2</v>
      </c>
      <c r="L22" s="365"/>
    </row>
    <row r="23" spans="1:13" s="41" customFormat="1" ht="24" customHeight="1" x14ac:dyDescent="0.2">
      <c r="A23" s="362"/>
      <c r="B23" s="42">
        <v>13</v>
      </c>
      <c r="C23" s="42">
        <v>25</v>
      </c>
      <c r="D23" s="42">
        <v>25</v>
      </c>
      <c r="E23" s="42">
        <v>22</v>
      </c>
      <c r="F23" s="42">
        <v>25</v>
      </c>
      <c r="G23" s="42">
        <v>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14R1 Adidas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91</v>
      </c>
      <c r="K28" s="45">
        <f>I28-J28</f>
        <v>59</v>
      </c>
    </row>
    <row r="29" spans="1:13" ht="24" customHeight="1" x14ac:dyDescent="0.15">
      <c r="A29" s="2" t="str">
        <f>A16</f>
        <v>DCVA/505 13N Royalz</v>
      </c>
      <c r="B29" s="378">
        <v>2</v>
      </c>
      <c r="C29" s="379"/>
      <c r="D29" s="378">
        <v>4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13/14RA Grey</v>
      </c>
      <c r="B30" s="378">
        <v>1</v>
      </c>
      <c r="C30" s="379"/>
      <c r="D30" s="378">
        <v>5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SF Storm 13 Pulse</v>
      </c>
      <c r="B31" s="378">
        <v>3</v>
      </c>
      <c r="C31" s="379"/>
      <c r="D31" s="378">
        <v>3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14R1 Adidas</v>
      </c>
      <c r="C35" s="359"/>
      <c r="D35" s="360" t="str">
        <f>A30</f>
        <v>ARVC 13/14RA Grey</v>
      </c>
      <c r="E35" s="359"/>
      <c r="F35" s="380" t="str">
        <f>A16</f>
        <v>DCVA/505 13N Royalz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DCVA/505 13N Royalz</v>
      </c>
      <c r="C36" s="359"/>
      <c r="D36" s="360" t="str">
        <f>A22</f>
        <v>SF Storm 13 Pulse</v>
      </c>
      <c r="E36" s="359"/>
      <c r="F36" s="380" t="str">
        <f>A13</f>
        <v>ARVC 14R1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14R1 Adidas</v>
      </c>
      <c r="C37" s="359"/>
      <c r="D37" s="360" t="str">
        <f>A31</f>
        <v>SF Storm 13 Pulse</v>
      </c>
      <c r="E37" s="359"/>
      <c r="F37" s="380" t="str">
        <f>A30</f>
        <v>ARVC 13/14RA Grey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DCVA/505 13N Royalz</v>
      </c>
      <c r="C38" s="359"/>
      <c r="D38" s="360" t="str">
        <f>A30</f>
        <v>ARVC 13/14RA Grey</v>
      </c>
      <c r="E38" s="359"/>
      <c r="F38" s="380" t="str">
        <f>A28</f>
        <v>ARVC 14R1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13/14RA Grey</v>
      </c>
      <c r="C39" s="359"/>
      <c r="D39" s="360" t="str">
        <f>A31</f>
        <v>SF Storm 13 Pulse</v>
      </c>
      <c r="E39" s="359"/>
      <c r="F39" s="380" t="str">
        <f>A16</f>
        <v>DCVA/505 13N Royalz</v>
      </c>
      <c r="G39" s="380"/>
    </row>
    <row r="40" spans="1:12" ht="18" customHeight="1" x14ac:dyDescent="0.15">
      <c r="A40" s="3" t="s">
        <v>26</v>
      </c>
      <c r="B40" s="360" t="str">
        <f>A13</f>
        <v>ARVC 14R1 Adidas</v>
      </c>
      <c r="C40" s="359"/>
      <c r="D40" s="360" t="str">
        <f>A29</f>
        <v>DCVA/505 13N Royalz</v>
      </c>
      <c r="E40" s="359"/>
      <c r="F40" s="380" t="str">
        <f>A22</f>
        <v>SF Storm 13 Pulse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I26:J26"/>
    <mergeCell ref="F27:G27"/>
    <mergeCell ref="B28:C28"/>
    <mergeCell ref="D28:E28"/>
    <mergeCell ref="F28:G28"/>
    <mergeCell ref="B30:C30"/>
    <mergeCell ref="D30:E30"/>
    <mergeCell ref="F30:G30"/>
    <mergeCell ref="B26:D26"/>
    <mergeCell ref="F26:H26"/>
    <mergeCell ref="B29:C29"/>
    <mergeCell ref="D29:E29"/>
    <mergeCell ref="F29:G29"/>
    <mergeCell ref="B27:C27"/>
    <mergeCell ref="D27:E27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45"/>
  <sheetViews>
    <sheetView workbookViewId="0">
      <selection activeCell="A16" sqref="A16:A18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Pools!E38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Pools!E39</f>
        <v>The Fieldhouse Ct. 8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64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13N2 Adidas</v>
      </c>
      <c r="C12" s="376"/>
      <c r="D12" s="360" t="str">
        <f>A16</f>
        <v>Warriors 14-15</v>
      </c>
      <c r="E12" s="359"/>
      <c r="F12" s="360" t="str">
        <f>A19</f>
        <v>ARVC 13R1 Adidas</v>
      </c>
      <c r="G12" s="359"/>
      <c r="H12" s="358" t="str">
        <f>A22</f>
        <v>PBEVC Str8Smash 13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Pools!E41</f>
        <v>ARVC 13N2 Adidas</v>
      </c>
      <c r="B13" s="370"/>
      <c r="C13" s="371"/>
      <c r="D13" s="40">
        <v>25</v>
      </c>
      <c r="E13" s="40">
        <v>10</v>
      </c>
      <c r="F13" s="40">
        <v>25</v>
      </c>
      <c r="G13" s="40">
        <v>21</v>
      </c>
      <c r="H13" s="40">
        <v>25</v>
      </c>
      <c r="I13" s="40">
        <v>14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20</v>
      </c>
      <c r="F14" s="40">
        <v>25</v>
      </c>
      <c r="G14" s="40">
        <v>12</v>
      </c>
      <c r="H14" s="40">
        <v>25</v>
      </c>
      <c r="I14" s="40">
        <v>23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Pools!E42</f>
        <v>Warriors 14-15</v>
      </c>
      <c r="B16" s="42">
        <v>10</v>
      </c>
      <c r="C16" s="42">
        <v>25</v>
      </c>
      <c r="D16" s="370"/>
      <c r="E16" s="371"/>
      <c r="F16" s="40">
        <v>17</v>
      </c>
      <c r="G16" s="40">
        <v>25</v>
      </c>
      <c r="H16" s="40">
        <v>16</v>
      </c>
      <c r="I16" s="40">
        <v>25</v>
      </c>
      <c r="J16" s="361">
        <v>2</v>
      </c>
      <c r="K16" s="364">
        <v>4</v>
      </c>
      <c r="L16" s="365"/>
    </row>
    <row r="17" spans="1:13" s="41" customFormat="1" ht="24" customHeight="1" x14ac:dyDescent="0.2">
      <c r="A17" s="362"/>
      <c r="B17" s="42">
        <v>20</v>
      </c>
      <c r="C17" s="42">
        <v>25</v>
      </c>
      <c r="D17" s="372"/>
      <c r="E17" s="373"/>
      <c r="F17" s="40">
        <v>20</v>
      </c>
      <c r="G17" s="40">
        <v>25</v>
      </c>
      <c r="H17" s="40">
        <v>12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Pools!E43</f>
        <v>ARVC 13R1 Adidas</v>
      </c>
      <c r="B19" s="42">
        <v>21</v>
      </c>
      <c r="C19" s="42">
        <v>25</v>
      </c>
      <c r="D19" s="42">
        <v>25</v>
      </c>
      <c r="E19" s="42">
        <v>17</v>
      </c>
      <c r="F19" s="43"/>
      <c r="G19" s="43"/>
      <c r="H19" s="40">
        <v>25</v>
      </c>
      <c r="I19" s="40">
        <v>20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v>12</v>
      </c>
      <c r="C20" s="42">
        <v>25</v>
      </c>
      <c r="D20" s="42">
        <v>25</v>
      </c>
      <c r="E20" s="42">
        <v>20</v>
      </c>
      <c r="F20" s="43"/>
      <c r="G20" s="43"/>
      <c r="H20" s="40">
        <v>18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>
        <v>0</v>
      </c>
      <c r="I21" s="40">
        <v>15</v>
      </c>
      <c r="J21" s="363"/>
      <c r="K21" s="368"/>
      <c r="L21" s="369"/>
    </row>
    <row r="22" spans="1:13" s="41" customFormat="1" ht="24" customHeight="1" x14ac:dyDescent="0.2">
      <c r="A22" s="361" t="str">
        <f>Pools!E44</f>
        <v>PBEVC Str8Smash 13</v>
      </c>
      <c r="B22" s="42">
        <v>14</v>
      </c>
      <c r="C22" s="42">
        <v>25</v>
      </c>
      <c r="D22" s="42">
        <v>25</v>
      </c>
      <c r="E22" s="42">
        <v>16</v>
      </c>
      <c r="F22" s="42">
        <v>20</v>
      </c>
      <c r="G22" s="42">
        <v>25</v>
      </c>
      <c r="H22" s="370"/>
      <c r="I22" s="371"/>
      <c r="J22" s="361">
        <v>4</v>
      </c>
      <c r="K22" s="364">
        <v>2</v>
      </c>
      <c r="L22" s="365"/>
    </row>
    <row r="23" spans="1:13" s="41" customFormat="1" ht="24" customHeight="1" x14ac:dyDescent="0.2">
      <c r="A23" s="362"/>
      <c r="B23" s="42">
        <v>23</v>
      </c>
      <c r="C23" s="42">
        <v>25</v>
      </c>
      <c r="D23" s="42">
        <v>25</v>
      </c>
      <c r="E23" s="42">
        <v>12</v>
      </c>
      <c r="F23" s="42">
        <v>25</v>
      </c>
      <c r="G23" s="42">
        <v>18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>
        <v>15</v>
      </c>
      <c r="G24" s="42">
        <v>0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13N2 Adidas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100</v>
      </c>
      <c r="K28" s="45">
        <f>I28-J28</f>
        <v>50</v>
      </c>
    </row>
    <row r="29" spans="1:13" ht="24" customHeight="1" x14ac:dyDescent="0.15">
      <c r="A29" s="2" t="str">
        <f>A16</f>
        <v>Warriors 14-15</v>
      </c>
      <c r="B29" s="378"/>
      <c r="C29" s="379"/>
      <c r="D29" s="378">
        <v>6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13R1 Adidas</v>
      </c>
      <c r="B30" s="378">
        <v>3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Str8Smash 13</v>
      </c>
      <c r="B31" s="378">
        <v>4</v>
      </c>
      <c r="C31" s="379"/>
      <c r="D31" s="378">
        <v>3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13N2 Adidas</v>
      </c>
      <c r="C35" s="359"/>
      <c r="D35" s="360" t="str">
        <f>A30</f>
        <v>ARVC 13R1 Adidas</v>
      </c>
      <c r="E35" s="359"/>
      <c r="F35" s="380" t="str">
        <f>A16</f>
        <v>Warriors 14-15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Warriors 14-15</v>
      </c>
      <c r="C36" s="359"/>
      <c r="D36" s="360" t="str">
        <f>A22</f>
        <v>PBEVC Str8Smash 13</v>
      </c>
      <c r="E36" s="359"/>
      <c r="F36" s="380" t="str">
        <f>A13</f>
        <v>ARVC 13N2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13N2 Adidas</v>
      </c>
      <c r="C37" s="359"/>
      <c r="D37" s="360" t="str">
        <f>A31</f>
        <v>PBEVC Str8Smash 13</v>
      </c>
      <c r="E37" s="359"/>
      <c r="F37" s="380" t="str">
        <f>A30</f>
        <v>ARVC 13R1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Warriors 14-15</v>
      </c>
      <c r="C38" s="359"/>
      <c r="D38" s="360" t="str">
        <f>A30</f>
        <v>ARVC 13R1 Adidas</v>
      </c>
      <c r="E38" s="359"/>
      <c r="F38" s="380" t="str">
        <f>A28</f>
        <v>ARVC 13N2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13R1 Adidas</v>
      </c>
      <c r="C39" s="359"/>
      <c r="D39" s="360" t="str">
        <f>A31</f>
        <v>PBEVC Str8Smash 13</v>
      </c>
      <c r="E39" s="359"/>
      <c r="F39" s="380" t="str">
        <f>A16</f>
        <v>Warriors 14-15</v>
      </c>
      <c r="G39" s="380"/>
    </row>
    <row r="40" spans="1:12" ht="18" customHeight="1" x14ac:dyDescent="0.15">
      <c r="A40" s="3" t="s">
        <v>26</v>
      </c>
      <c r="B40" s="360" t="str">
        <f>A13</f>
        <v>ARVC 13N2 Adidas</v>
      </c>
      <c r="C40" s="359"/>
      <c r="D40" s="360" t="str">
        <f>A29</f>
        <v>Warriors 14-15</v>
      </c>
      <c r="E40" s="359"/>
      <c r="F40" s="380" t="str">
        <f>A22</f>
        <v>PBEVC Str8Smash 13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45"/>
  <sheetViews>
    <sheetView topLeftCell="A5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Pools!A46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Pools!A47</f>
        <v>NM Cactus Clubhouse Ct. 12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75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12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DCVA/505 14R Fuego</v>
      </c>
      <c r="C12" s="376"/>
      <c r="D12" s="360" t="str">
        <f>A16</f>
        <v>SF Storm 13 North Spikers</v>
      </c>
      <c r="E12" s="359"/>
      <c r="F12" s="360" t="str">
        <f>A19</f>
        <v>NM Cactus 14 Green</v>
      </c>
      <c r="G12" s="359"/>
      <c r="H12" s="358" t="str">
        <f>A22</f>
        <v>ARVC 13/14 White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Pools!A49</f>
        <v>DCVA/505 14R Fuego</v>
      </c>
      <c r="B13" s="370"/>
      <c r="C13" s="371"/>
      <c r="D13" s="40">
        <v>25</v>
      </c>
      <c r="E13" s="40">
        <v>13</v>
      </c>
      <c r="F13" s="40">
        <v>25</v>
      </c>
      <c r="G13" s="40">
        <v>17</v>
      </c>
      <c r="H13" s="40">
        <v>25</v>
      </c>
      <c r="I13" s="40">
        <v>9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26</v>
      </c>
      <c r="E14" s="40">
        <v>28</v>
      </c>
      <c r="F14" s="40">
        <v>25</v>
      </c>
      <c r="G14" s="40">
        <v>18</v>
      </c>
      <c r="H14" s="40">
        <v>25</v>
      </c>
      <c r="I14" s="40">
        <v>10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Pools!A50</f>
        <v>SF Storm 13 North Spikers</v>
      </c>
      <c r="B16" s="42">
        <f>IF(E13&gt;0,E13," ")</f>
        <v>13</v>
      </c>
      <c r="C16" s="42">
        <f>IF(D13&gt;0,D13," ")</f>
        <v>25</v>
      </c>
      <c r="D16" s="370"/>
      <c r="E16" s="371"/>
      <c r="F16" s="40">
        <v>25</v>
      </c>
      <c r="G16" s="40">
        <v>11</v>
      </c>
      <c r="H16" s="40">
        <v>25</v>
      </c>
      <c r="I16" s="40">
        <v>18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f>IF(E14&gt;0,E14," ")</f>
        <v>28</v>
      </c>
      <c r="C17" s="42">
        <f>IF(D14&gt;0,D14," ")</f>
        <v>26</v>
      </c>
      <c r="D17" s="372"/>
      <c r="E17" s="373"/>
      <c r="F17" s="40">
        <v>25</v>
      </c>
      <c r="G17" s="40">
        <v>9</v>
      </c>
      <c r="H17" s="40">
        <v>25</v>
      </c>
      <c r="I17" s="40">
        <v>11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Pools!A51</f>
        <v>NM Cactus 14 Green</v>
      </c>
      <c r="B19" s="42">
        <f>IF(G13&gt;0,G13," ")</f>
        <v>17</v>
      </c>
      <c r="C19" s="42">
        <f>IF(F13&gt;0,F13," ")</f>
        <v>25</v>
      </c>
      <c r="D19" s="42">
        <f>IF(G16&gt;0,G16," ")</f>
        <v>11</v>
      </c>
      <c r="E19" s="42">
        <f>IF(F16&gt;0,F16," ")</f>
        <v>25</v>
      </c>
      <c r="F19" s="43"/>
      <c r="G19" s="43"/>
      <c r="H19" s="40">
        <v>25</v>
      </c>
      <c r="I19" s="40">
        <v>15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f>IF(G14&gt;0,G14," ")</f>
        <v>18</v>
      </c>
      <c r="C20" s="42">
        <f>IF(F14&gt;0,F14," ")</f>
        <v>25</v>
      </c>
      <c r="D20" s="42">
        <f>IF(G17&gt;0,G17," ")</f>
        <v>9</v>
      </c>
      <c r="E20" s="42">
        <f>IF(F17&gt;0,F17," ")</f>
        <v>25</v>
      </c>
      <c r="F20" s="43"/>
      <c r="G20" s="43"/>
      <c r="H20" s="40">
        <v>25</v>
      </c>
      <c r="I20" s="40">
        <v>20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Pools!A52</f>
        <v>ARVC 13/14 White</v>
      </c>
      <c r="B22" s="42">
        <f>IF(I13&gt;0,I13," ")</f>
        <v>9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>
        <f>IF(I19&gt;0,I19," ")</f>
        <v>15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10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20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14R Fuego</v>
      </c>
      <c r="B28" s="378">
        <v>5</v>
      </c>
      <c r="C28" s="379"/>
      <c r="D28" s="378">
        <v>1</v>
      </c>
      <c r="E28" s="379"/>
      <c r="F28" s="378"/>
      <c r="G28" s="379"/>
      <c r="H28" s="44"/>
      <c r="I28" s="45">
        <f>D13+D14+D15+F13+F14+F15+H13+H14+H15</f>
        <v>151</v>
      </c>
      <c r="J28" s="45">
        <f>E13+E14+E15+G13+G14+G15+I13+I14+I15</f>
        <v>95</v>
      </c>
      <c r="K28" s="45">
        <f>I28-J28</f>
        <v>56</v>
      </c>
    </row>
    <row r="29" spans="1:13" ht="24" customHeight="1" x14ac:dyDescent="0.15">
      <c r="A29" s="2" t="str">
        <f>A16</f>
        <v>SF Storm 13 North Spikers</v>
      </c>
      <c r="B29" s="378">
        <v>5</v>
      </c>
      <c r="C29" s="379"/>
      <c r="D29" s="378">
        <v>1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78">
        <v>2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13/14 White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DCVA/505 14R Fuego</v>
      </c>
      <c r="C35" s="359"/>
      <c r="D35" s="360" t="str">
        <f>A30</f>
        <v>NM Cactus 14 Green</v>
      </c>
      <c r="E35" s="359"/>
      <c r="F35" s="380" t="str">
        <f>A16</f>
        <v>SF Storm 13 North Spikers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SF Storm 13 North Spikers</v>
      </c>
      <c r="C36" s="359"/>
      <c r="D36" s="360" t="str">
        <f>A22</f>
        <v>ARVC 13/14 White</v>
      </c>
      <c r="E36" s="359"/>
      <c r="F36" s="380" t="str">
        <f>A13</f>
        <v>DCVA/505 14R Fuego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DCVA/505 14R Fuego</v>
      </c>
      <c r="C37" s="359"/>
      <c r="D37" s="360" t="str">
        <f>A31</f>
        <v>ARVC 13/14 White</v>
      </c>
      <c r="E37" s="359"/>
      <c r="F37" s="380" t="str">
        <f>A30</f>
        <v>NM Cactus 14 Green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SF Storm 13 North Spikers</v>
      </c>
      <c r="C38" s="359"/>
      <c r="D38" s="360" t="str">
        <f>A30</f>
        <v>NM Cactus 14 Green</v>
      </c>
      <c r="E38" s="359"/>
      <c r="F38" s="380" t="str">
        <f>A28</f>
        <v>DCVA/505 14R Fuego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NM Cactus 14 Green</v>
      </c>
      <c r="C39" s="359"/>
      <c r="D39" s="360" t="str">
        <f>A31</f>
        <v>ARVC 13/14 White</v>
      </c>
      <c r="E39" s="359"/>
      <c r="F39" s="380" t="str">
        <f>A16</f>
        <v>SF Storm 13 North Spikers</v>
      </c>
      <c r="G39" s="380"/>
    </row>
    <row r="40" spans="1:12" ht="18" customHeight="1" x14ac:dyDescent="0.15">
      <c r="A40" s="3" t="s">
        <v>26</v>
      </c>
      <c r="B40" s="360" t="str">
        <f>A13</f>
        <v>DCVA/505 14R Fuego</v>
      </c>
      <c r="C40" s="359"/>
      <c r="D40" s="360" t="str">
        <f>A29</f>
        <v>SF Storm 13 North Spikers</v>
      </c>
      <c r="E40" s="359"/>
      <c r="F40" s="380" t="str">
        <f>A22</f>
        <v>ARVC 13/14 White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26:J26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I34:L34"/>
    <mergeCell ref="B32:C32"/>
    <mergeCell ref="D31:E31"/>
    <mergeCell ref="F31:G31"/>
    <mergeCell ref="A13:A15"/>
    <mergeCell ref="A22:A24"/>
    <mergeCell ref="H22:I24"/>
    <mergeCell ref="J22:J24"/>
    <mergeCell ref="K22:L24"/>
    <mergeCell ref="A19:A21"/>
    <mergeCell ref="A16:A18"/>
    <mergeCell ref="J16:J18"/>
    <mergeCell ref="D16:E18"/>
    <mergeCell ref="B13:C15"/>
    <mergeCell ref="K16:L18"/>
    <mergeCell ref="J19:J21"/>
    <mergeCell ref="K19:L21"/>
    <mergeCell ref="J13:J15"/>
    <mergeCell ref="K13:L15"/>
    <mergeCell ref="A1:M1"/>
    <mergeCell ref="A2:M2"/>
    <mergeCell ref="A7:H7"/>
    <mergeCell ref="H12:I12"/>
    <mergeCell ref="K12:L12"/>
    <mergeCell ref="B12:C12"/>
    <mergeCell ref="D12:E12"/>
    <mergeCell ref="F12:G12"/>
    <mergeCell ref="F32:G32"/>
    <mergeCell ref="B30:C30"/>
    <mergeCell ref="F26:H26"/>
    <mergeCell ref="F28:G28"/>
    <mergeCell ref="B27:C27"/>
    <mergeCell ref="D27:E27"/>
    <mergeCell ref="F27:G27"/>
    <mergeCell ref="D30:E30"/>
    <mergeCell ref="F30:G30"/>
    <mergeCell ref="B26:D26"/>
    <mergeCell ref="B28:C28"/>
    <mergeCell ref="D28:E28"/>
    <mergeCell ref="D32:E32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Pools!B46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Pools!B47</f>
        <v>NM Cactus Clubhouse Ct. 13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87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13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DCVA/505 14R Spikers</v>
      </c>
      <c r="C12" s="376"/>
      <c r="D12" s="360" t="str">
        <f>A16</f>
        <v>ARVC 13/14 RA Black</v>
      </c>
      <c r="E12" s="359"/>
      <c r="F12" s="360" t="str">
        <f>A19</f>
        <v>SF Storm 142 Rangers</v>
      </c>
      <c r="G12" s="359"/>
      <c r="H12" s="358" t="str">
        <f>A22</f>
        <v>NM Cactus 13 Black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Pools!B49</f>
        <v>DCVA/505 14R Spikers</v>
      </c>
      <c r="B13" s="370"/>
      <c r="C13" s="371"/>
      <c r="D13" s="40">
        <v>25</v>
      </c>
      <c r="E13" s="40">
        <v>22</v>
      </c>
      <c r="F13" s="40">
        <v>17</v>
      </c>
      <c r="G13" s="40">
        <v>25</v>
      </c>
      <c r="H13" s="40">
        <v>25</v>
      </c>
      <c r="I13" s="40">
        <v>21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26</v>
      </c>
      <c r="E14" s="40">
        <v>24</v>
      </c>
      <c r="F14" s="40">
        <v>26</v>
      </c>
      <c r="G14" s="40">
        <v>24</v>
      </c>
      <c r="H14" s="40">
        <v>25</v>
      </c>
      <c r="I14" s="40">
        <v>10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Pools!B50</f>
        <v>ARVC 13/14 RA Black</v>
      </c>
      <c r="B16" s="42">
        <f>IF(E13&gt;0,E13," ")</f>
        <v>22</v>
      </c>
      <c r="C16" s="42">
        <f>IF(D13&gt;0,D13," ")</f>
        <v>25</v>
      </c>
      <c r="D16" s="370"/>
      <c r="E16" s="371"/>
      <c r="F16" s="40">
        <v>23</v>
      </c>
      <c r="G16" s="40">
        <v>25</v>
      </c>
      <c r="H16" s="40">
        <v>25</v>
      </c>
      <c r="I16" s="40">
        <v>17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f>IF(E14&gt;0,E14," ")</f>
        <v>24</v>
      </c>
      <c r="C17" s="42">
        <f>IF(D14&gt;0,D14," ")</f>
        <v>26</v>
      </c>
      <c r="D17" s="372"/>
      <c r="E17" s="373"/>
      <c r="F17" s="40">
        <v>23</v>
      </c>
      <c r="G17" s="40">
        <v>25</v>
      </c>
      <c r="H17" s="40">
        <v>23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Pools!B51</f>
        <v>SF Storm 142 Rangers</v>
      </c>
      <c r="B19" s="42">
        <f>IF(G13&gt;0,G13," ")</f>
        <v>25</v>
      </c>
      <c r="C19" s="42">
        <f>IF(F13&gt;0,F13," ")</f>
        <v>17</v>
      </c>
      <c r="D19" s="42">
        <f>IF(G16&gt;0,G16," ")</f>
        <v>25</v>
      </c>
      <c r="E19" s="42">
        <f>IF(F16&gt;0,F16," ")</f>
        <v>23</v>
      </c>
      <c r="F19" s="43"/>
      <c r="G19" s="43"/>
      <c r="H19" s="40">
        <v>25</v>
      </c>
      <c r="I19" s="40">
        <v>15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f>IF(G14&gt;0,G14," ")</f>
        <v>24</v>
      </c>
      <c r="C20" s="42">
        <f>IF(F14&gt;0,F14," ")</f>
        <v>26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16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Pools!B52</f>
        <v>NM Cactus 13 Black</v>
      </c>
      <c r="B22" s="42">
        <f>IF(I13&gt;0,I13," ")</f>
        <v>21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15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23</v>
      </c>
      <c r="F23" s="42">
        <f>IF(I20&gt;0,I20," ")</f>
        <v>16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14R Spikers</v>
      </c>
      <c r="B28" s="378">
        <v>5</v>
      </c>
      <c r="C28" s="379"/>
      <c r="D28" s="378">
        <v>1</v>
      </c>
      <c r="E28" s="379"/>
      <c r="F28" s="378"/>
      <c r="G28" s="379"/>
      <c r="H28" s="44"/>
      <c r="I28" s="45">
        <f>D13+D14+D15+F13+F14+F15+H13+H14+H15</f>
        <v>144</v>
      </c>
      <c r="J28" s="45">
        <f>E13+E14+E15+G13+G14+G15+I13+I14+I15</f>
        <v>126</v>
      </c>
      <c r="K28" s="45">
        <f>I28-J28</f>
        <v>18</v>
      </c>
    </row>
    <row r="29" spans="1:13" ht="24" customHeight="1" x14ac:dyDescent="0.15">
      <c r="A29" s="2" t="str">
        <f>A16</f>
        <v>ARVC 13/14 RA Black</v>
      </c>
      <c r="B29" s="378">
        <v>1</v>
      </c>
      <c r="C29" s="379"/>
      <c r="D29" s="378">
        <v>5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142 Rangers</v>
      </c>
      <c r="B30" s="378">
        <v>5</v>
      </c>
      <c r="C30" s="379"/>
      <c r="D30" s="378">
        <v>1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78">
        <v>1</v>
      </c>
      <c r="C31" s="379"/>
      <c r="D31" s="378">
        <v>5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DCVA/505 14R Spikers</v>
      </c>
      <c r="C35" s="359"/>
      <c r="D35" s="360" t="str">
        <f>A30</f>
        <v>SF Storm 142 Rangers</v>
      </c>
      <c r="E35" s="359"/>
      <c r="F35" s="380" t="str">
        <f>A16</f>
        <v>ARVC 13/14 RA Black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13/14 RA Black</v>
      </c>
      <c r="C36" s="359"/>
      <c r="D36" s="360" t="str">
        <f>A22</f>
        <v>NM Cactus 13 Black</v>
      </c>
      <c r="E36" s="359"/>
      <c r="F36" s="380" t="str">
        <f>A13</f>
        <v>DCVA/505 14R Spikers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DCVA/505 14R Spikers</v>
      </c>
      <c r="C37" s="359"/>
      <c r="D37" s="360" t="str">
        <f>A31</f>
        <v>NM Cactus 13 Black</v>
      </c>
      <c r="E37" s="359"/>
      <c r="F37" s="380" t="str">
        <f>A30</f>
        <v>SF Storm 142 Rangers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ARVC 13/14 RA Black</v>
      </c>
      <c r="C38" s="359"/>
      <c r="D38" s="360" t="str">
        <f>A30</f>
        <v>SF Storm 142 Rangers</v>
      </c>
      <c r="E38" s="359"/>
      <c r="F38" s="380" t="str">
        <f>A28</f>
        <v>DCVA/505 14R Spikers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SF Storm 142 Rangers</v>
      </c>
      <c r="C39" s="359"/>
      <c r="D39" s="360" t="str">
        <f>A31</f>
        <v>NM Cactus 13 Black</v>
      </c>
      <c r="E39" s="359"/>
      <c r="F39" s="380" t="str">
        <f>A16</f>
        <v>ARVC 13/14 RA Black</v>
      </c>
      <c r="G39" s="380"/>
    </row>
    <row r="40" spans="1:12" ht="18" customHeight="1" x14ac:dyDescent="0.15">
      <c r="A40" s="3" t="s">
        <v>26</v>
      </c>
      <c r="B40" s="360" t="str">
        <f>A13</f>
        <v>DCVA/505 14R Spikers</v>
      </c>
      <c r="C40" s="359"/>
      <c r="D40" s="360" t="str">
        <f>A29</f>
        <v>ARVC 13/14 RA Black</v>
      </c>
      <c r="E40" s="359"/>
      <c r="F40" s="380" t="str">
        <f>A22</f>
        <v>NM Cactus 13 Black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45"/>
  <sheetViews>
    <sheetView topLeftCell="A2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Pools!C46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Pools!C47</f>
        <v>The Fieldhouse Ct. 7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88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287" t="s">
        <v>72</v>
      </c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VC2 Venom Mambas 14</v>
      </c>
      <c r="C12" s="376"/>
      <c r="D12" s="360" t="str">
        <f>A16</f>
        <v>NM Cactus 14 NTL</v>
      </c>
      <c r="E12" s="359"/>
      <c r="F12" s="360" t="str">
        <f>A19</f>
        <v>Warriors 15</v>
      </c>
      <c r="G12" s="359"/>
      <c r="H12" s="358" t="str">
        <f>A22</f>
        <v>ARVC 13/14 Red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Pools!C49</f>
        <v>VC2 Venom Mambas 14</v>
      </c>
      <c r="B13" s="370"/>
      <c r="C13" s="371"/>
      <c r="D13" s="40">
        <v>25</v>
      </c>
      <c r="E13" s="40">
        <v>18</v>
      </c>
      <c r="F13" s="40">
        <v>25</v>
      </c>
      <c r="G13" s="40">
        <v>19</v>
      </c>
      <c r="H13" s="40">
        <v>25</v>
      </c>
      <c r="I13" s="40">
        <v>7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9</v>
      </c>
      <c r="F14" s="40">
        <v>25</v>
      </c>
      <c r="G14" s="40">
        <v>21</v>
      </c>
      <c r="H14" s="40">
        <v>25</v>
      </c>
      <c r="I14" s="40">
        <v>12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Pools!C50</f>
        <v>NM Cactus 14 NTL</v>
      </c>
      <c r="B16" s="42">
        <f>IF(E13&gt;0,E13," ")</f>
        <v>18</v>
      </c>
      <c r="C16" s="42">
        <f>IF(D13&gt;0,D13," ")</f>
        <v>25</v>
      </c>
      <c r="D16" s="370"/>
      <c r="E16" s="371"/>
      <c r="F16" s="40">
        <v>23</v>
      </c>
      <c r="G16" s="40">
        <v>25</v>
      </c>
      <c r="H16" s="40">
        <v>25</v>
      </c>
      <c r="I16" s="40">
        <v>13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f>IF(E14&gt;0,E14," ")</f>
        <v>9</v>
      </c>
      <c r="C17" s="42">
        <f>IF(D14&gt;0,D14," ")</f>
        <v>25</v>
      </c>
      <c r="D17" s="372"/>
      <c r="E17" s="373"/>
      <c r="F17" s="40">
        <v>25</v>
      </c>
      <c r="G17" s="40">
        <v>19</v>
      </c>
      <c r="H17" s="40">
        <v>25</v>
      </c>
      <c r="I17" s="40">
        <v>16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>
        <v>15</v>
      </c>
      <c r="G18" s="40">
        <v>13</v>
      </c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Pools!C51</f>
        <v>Warriors 15</v>
      </c>
      <c r="B19" s="42">
        <f>IF(G13&gt;0,G13," ")</f>
        <v>19</v>
      </c>
      <c r="C19" s="42">
        <f>IF(F13&gt;0,F13," ")</f>
        <v>25</v>
      </c>
      <c r="D19" s="42">
        <f>IF(G16&gt;0,G16," ")</f>
        <v>25</v>
      </c>
      <c r="E19" s="42">
        <f>IF(F16&gt;0,F16," ")</f>
        <v>23</v>
      </c>
      <c r="F19" s="43"/>
      <c r="G19" s="43"/>
      <c r="H19" s="40">
        <v>25</v>
      </c>
      <c r="I19" s="40">
        <v>6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f>IF(G14&gt;0,G14," ")</f>
        <v>21</v>
      </c>
      <c r="C20" s="42">
        <f>IF(F14&gt;0,F14," ")</f>
        <v>25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25</v>
      </c>
      <c r="I20" s="40">
        <v>11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>
        <f>IF(G18&gt;0,G18," ")</f>
        <v>13</v>
      </c>
      <c r="E21" s="42">
        <f>IF(F18&gt;0,F18," ")</f>
        <v>15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Pools!C52</f>
        <v>ARVC 13/14 Red</v>
      </c>
      <c r="B22" s="42">
        <f>IF(I13&gt;0,I13," ")</f>
        <v>7</v>
      </c>
      <c r="C22" s="42">
        <f>IF(H13&gt;0,H13," ")</f>
        <v>25</v>
      </c>
      <c r="D22" s="42">
        <f>IF(I16&gt;0,I16," ")</f>
        <v>13</v>
      </c>
      <c r="E22" s="42">
        <f>IF(H16&gt;0,H16," ")</f>
        <v>25</v>
      </c>
      <c r="F22" s="42">
        <f>IF(I19&gt;0,I19," ")</f>
        <v>6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12</v>
      </c>
      <c r="C23" s="42">
        <f>IF(H14&gt;0,H14," ")</f>
        <v>25</v>
      </c>
      <c r="D23" s="42">
        <f>IF(I17&gt;0,I17," ")</f>
        <v>16</v>
      </c>
      <c r="E23" s="42">
        <f>IF(H17&gt;0,H17," ")</f>
        <v>25</v>
      </c>
      <c r="F23" s="42">
        <f>IF(I20&gt;0,I20," ")</f>
        <v>11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VC2 Venom Mambas 14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86</v>
      </c>
      <c r="K28" s="45">
        <f>I28-J28</f>
        <v>64</v>
      </c>
    </row>
    <row r="29" spans="1:13" ht="24" customHeight="1" x14ac:dyDescent="0.15">
      <c r="A29" s="2" t="str">
        <f>A16</f>
        <v>NM Cactus 14 NTL</v>
      </c>
      <c r="B29" s="378">
        <v>4</v>
      </c>
      <c r="C29" s="379"/>
      <c r="D29" s="378">
        <v>3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Warriors 15</v>
      </c>
      <c r="B30" s="378">
        <v>3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13/14 Red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VC2 Venom Mambas 14</v>
      </c>
      <c r="C35" s="359"/>
      <c r="D35" s="360" t="str">
        <f>A30</f>
        <v>Warriors 15</v>
      </c>
      <c r="E35" s="359"/>
      <c r="F35" s="380" t="str">
        <f>A16</f>
        <v>NM Cactus 14 NTL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NM Cactus 14 NTL</v>
      </c>
      <c r="C36" s="359"/>
      <c r="D36" s="360" t="str">
        <f>A22</f>
        <v>ARVC 13/14 Red</v>
      </c>
      <c r="E36" s="359"/>
      <c r="F36" s="380" t="str">
        <f>A13</f>
        <v>VC2 Venom Mambas 14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VC2 Venom Mambas 14</v>
      </c>
      <c r="C37" s="359"/>
      <c r="D37" s="360" t="str">
        <f>A31</f>
        <v>ARVC 13/14 Red</v>
      </c>
      <c r="E37" s="359"/>
      <c r="F37" s="380" t="str">
        <f>A30</f>
        <v>Warriors 15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NM Cactus 14 NTL</v>
      </c>
      <c r="C38" s="359"/>
      <c r="D38" s="360" t="str">
        <f>A30</f>
        <v>Warriors 15</v>
      </c>
      <c r="E38" s="359"/>
      <c r="F38" s="380" t="str">
        <f>A28</f>
        <v>VC2 Venom Mambas 14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Warriors 15</v>
      </c>
      <c r="C39" s="359"/>
      <c r="D39" s="360" t="str">
        <f>A31</f>
        <v>ARVC 13/14 Red</v>
      </c>
      <c r="E39" s="359"/>
      <c r="F39" s="380" t="str">
        <f>A16</f>
        <v>NM Cactus 14 NTL</v>
      </c>
      <c r="G39" s="380"/>
    </row>
    <row r="40" spans="1:12" ht="18" customHeight="1" x14ac:dyDescent="0.15">
      <c r="A40" s="3" t="s">
        <v>26</v>
      </c>
      <c r="B40" s="360" t="str">
        <f>A13</f>
        <v>VC2 Venom Mambas 14</v>
      </c>
      <c r="C40" s="359"/>
      <c r="D40" s="360" t="str">
        <f>A29</f>
        <v>NM Cactus 14 NTL</v>
      </c>
      <c r="E40" s="359"/>
      <c r="F40" s="380" t="str">
        <f>A22</f>
        <v>ARVC 13/14 Red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45"/>
  <sheetViews>
    <sheetView workbookViewId="0">
      <selection activeCell="A19" sqref="A19:A2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Pools!D46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Pools!D47</f>
        <v>The Fieldhouse Ct. 8</v>
      </c>
    </row>
    <row r="5" spans="1:13" s="26" customFormat="1" ht="14" x14ac:dyDescent="0.15">
      <c r="A5" s="38" t="s">
        <v>5</v>
      </c>
      <c r="B5" s="26" t="str">
        <f>Pools!A37</f>
        <v>Division IV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276</v>
      </c>
      <c r="D9" s="11"/>
      <c r="E9" s="11"/>
      <c r="F9" s="11"/>
      <c r="G9" s="11"/>
    </row>
    <row r="10" spans="1:13" x14ac:dyDescent="0.15">
      <c r="A10" s="11" t="s">
        <v>23</v>
      </c>
      <c r="B10" s="13">
        <v>8</v>
      </c>
      <c r="C10" s="287" t="s">
        <v>72</v>
      </c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14R2 Adidas</v>
      </c>
      <c r="C12" s="376"/>
      <c r="D12" s="360" t="str">
        <f>A16</f>
        <v>SF Storm 13 Sirens</v>
      </c>
      <c r="E12" s="359"/>
      <c r="F12" s="360" t="str">
        <f>A19</f>
        <v>E3VB 131</v>
      </c>
      <c r="G12" s="359"/>
      <c r="H12" s="358" t="str">
        <f>A22</f>
        <v>Warriors 13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Pools!D49</f>
        <v>ARVC 14R2 Adidas</v>
      </c>
      <c r="B13" s="370"/>
      <c r="C13" s="371"/>
      <c r="D13" s="40">
        <v>25</v>
      </c>
      <c r="E13" s="40">
        <v>13</v>
      </c>
      <c r="F13" s="40">
        <v>25</v>
      </c>
      <c r="G13" s="40">
        <v>8</v>
      </c>
      <c r="H13" s="40">
        <v>25</v>
      </c>
      <c r="I13" s="40">
        <v>10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8</v>
      </c>
      <c r="E14" s="40">
        <v>25</v>
      </c>
      <c r="F14" s="40">
        <v>25</v>
      </c>
      <c r="G14" s="40">
        <v>9</v>
      </c>
      <c r="H14" s="40">
        <v>25</v>
      </c>
      <c r="I14" s="40">
        <v>8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Pools!D50</f>
        <v>SF Storm 13 Sirens</v>
      </c>
      <c r="B16" s="42">
        <f>IF(E13&gt;0,E13," ")</f>
        <v>13</v>
      </c>
      <c r="C16" s="42">
        <f>IF(D13&gt;0,D13," ")</f>
        <v>25</v>
      </c>
      <c r="D16" s="370"/>
      <c r="E16" s="371"/>
      <c r="F16" s="40">
        <v>25</v>
      </c>
      <c r="G16" s="40">
        <v>8</v>
      </c>
      <c r="H16" s="40">
        <v>25</v>
      </c>
      <c r="I16" s="40">
        <v>7</v>
      </c>
      <c r="J16" s="361">
        <v>2</v>
      </c>
      <c r="K16" s="364">
        <v>1</v>
      </c>
      <c r="L16" s="365"/>
    </row>
    <row r="17" spans="1:13" s="41" customFormat="1" ht="24" customHeight="1" x14ac:dyDescent="0.2">
      <c r="A17" s="362"/>
      <c r="B17" s="42">
        <f>IF(E14&gt;0,E14," ")</f>
        <v>25</v>
      </c>
      <c r="C17" s="42">
        <f>IF(D14&gt;0,D14," ")</f>
        <v>8</v>
      </c>
      <c r="D17" s="372"/>
      <c r="E17" s="373"/>
      <c r="F17" s="40">
        <v>25</v>
      </c>
      <c r="G17" s="40">
        <v>12</v>
      </c>
      <c r="H17" s="40">
        <v>25</v>
      </c>
      <c r="I17" s="40">
        <v>15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Pools!D51</f>
        <v>E3VB 131</v>
      </c>
      <c r="B19" s="42">
        <f>IF(G13&gt;0,G13," ")</f>
        <v>8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10</v>
      </c>
      <c r="I19" s="40">
        <v>25</v>
      </c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f>IF(G14&gt;0,G14," ")</f>
        <v>9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Pools!D52</f>
        <v>Warriors 13</v>
      </c>
      <c r="B22" s="42">
        <f>IF(I13&gt;0,I13," ")</f>
        <v>10</v>
      </c>
      <c r="C22" s="42">
        <f>IF(H13&gt;0,H13," ")</f>
        <v>25</v>
      </c>
      <c r="D22" s="42">
        <f>IF(I16&gt;0,I16," ")</f>
        <v>7</v>
      </c>
      <c r="E22" s="42">
        <f>IF(H16&gt;0,H16," ")</f>
        <v>25</v>
      </c>
      <c r="F22" s="42">
        <f>IF(I19&gt;0,I19," ")</f>
        <v>25</v>
      </c>
      <c r="G22" s="42">
        <f>IF(H19&gt;0,H19," ")</f>
        <v>10</v>
      </c>
      <c r="H22" s="370"/>
      <c r="I22" s="371"/>
      <c r="J22" s="361">
        <v>4</v>
      </c>
      <c r="K22" s="364">
        <v>3</v>
      </c>
      <c r="L22" s="365"/>
    </row>
    <row r="23" spans="1:13" s="41" customFormat="1" ht="24" customHeight="1" x14ac:dyDescent="0.2">
      <c r="A23" s="362"/>
      <c r="B23" s="42">
        <f>IF(I14&gt;0,I14," ")</f>
        <v>8</v>
      </c>
      <c r="C23" s="42">
        <f>IF(H14&gt;0,H14," ")</f>
        <v>25</v>
      </c>
      <c r="D23" s="42">
        <f>IF(I17&gt;0,I17," ")</f>
        <v>15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78">
        <v>5</v>
      </c>
      <c r="C28" s="379"/>
      <c r="D28" s="378">
        <v>1</v>
      </c>
      <c r="E28" s="379"/>
      <c r="F28" s="378"/>
      <c r="G28" s="379"/>
      <c r="H28" s="44"/>
      <c r="I28" s="45">
        <f>D13+D14+D15+F13+F14+F15+H13+H14+H15</f>
        <v>133</v>
      </c>
      <c r="J28" s="45">
        <f>E13+E14+E15+G13+G14+G15+I13+I14+I15</f>
        <v>73</v>
      </c>
      <c r="K28" s="45">
        <f>I28-J28</f>
        <v>60</v>
      </c>
    </row>
    <row r="29" spans="1:13" ht="24" customHeight="1" x14ac:dyDescent="0.15">
      <c r="A29" s="2" t="str">
        <f>A16</f>
        <v>SF Storm 13 Sirens</v>
      </c>
      <c r="B29" s="378">
        <v>5</v>
      </c>
      <c r="C29" s="379"/>
      <c r="D29" s="378">
        <v>1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131</v>
      </c>
      <c r="B30" s="378"/>
      <c r="C30" s="379"/>
      <c r="D30" s="378">
        <v>6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Warriors 13</v>
      </c>
      <c r="B31" s="378">
        <v>2</v>
      </c>
      <c r="C31" s="379"/>
      <c r="D31" s="378">
        <v>4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14R2 Adidas</v>
      </c>
      <c r="C35" s="359"/>
      <c r="D35" s="360" t="str">
        <f>A30</f>
        <v>E3VB 131</v>
      </c>
      <c r="E35" s="359"/>
      <c r="F35" s="380" t="str">
        <f>A16</f>
        <v>SF Storm 13 Sirens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SF Storm 13 Sirens</v>
      </c>
      <c r="C36" s="359"/>
      <c r="D36" s="360" t="str">
        <f>A22</f>
        <v>Warriors 13</v>
      </c>
      <c r="E36" s="359"/>
      <c r="F36" s="380" t="str">
        <f>A13</f>
        <v>ARVC 14R2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14R2 Adidas</v>
      </c>
      <c r="C37" s="359"/>
      <c r="D37" s="360" t="str">
        <f>A31</f>
        <v>Warriors 13</v>
      </c>
      <c r="E37" s="359"/>
      <c r="F37" s="380" t="str">
        <f>A30</f>
        <v>E3VB 131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SF Storm 13 Sirens</v>
      </c>
      <c r="C38" s="359"/>
      <c r="D38" s="360" t="str">
        <f>A30</f>
        <v>E3VB 131</v>
      </c>
      <c r="E38" s="359"/>
      <c r="F38" s="380" t="str">
        <f>A28</f>
        <v>ARVC 14R2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E3VB 131</v>
      </c>
      <c r="C39" s="359"/>
      <c r="D39" s="360" t="str">
        <f>A31</f>
        <v>Warriors 13</v>
      </c>
      <c r="E39" s="359"/>
      <c r="F39" s="380" t="str">
        <f>A16</f>
        <v>SF Storm 13 Sirens</v>
      </c>
      <c r="G39" s="380"/>
    </row>
    <row r="40" spans="1:12" ht="18" customHeight="1" x14ac:dyDescent="0.15">
      <c r="A40" s="3" t="s">
        <v>26</v>
      </c>
      <c r="B40" s="360" t="str">
        <f>A13</f>
        <v>ARVC 14R2 Adidas</v>
      </c>
      <c r="C40" s="359"/>
      <c r="D40" s="360" t="str">
        <f>A29</f>
        <v>SF Storm 13 Sirens</v>
      </c>
      <c r="E40" s="359"/>
      <c r="F40" s="380" t="str">
        <f>A22</f>
        <v>Warriors 13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Pools!B11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Pools!B12</f>
        <v>E3 Facility Ct. 9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18N1 Adidas</v>
      </c>
      <c r="C12" s="376"/>
      <c r="D12" s="360" t="str">
        <f>A16</f>
        <v>E3VB 171</v>
      </c>
      <c r="E12" s="359"/>
      <c r="F12" s="360" t="str">
        <f>A19</f>
        <v>NM Cactus 18 NTL</v>
      </c>
      <c r="G12" s="359"/>
      <c r="H12" s="358" t="str">
        <f>A22</f>
        <v>FCVBC 17 Shasta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Pools!B14</f>
        <v>ARVC 18N1 Adidas</v>
      </c>
      <c r="B13" s="370"/>
      <c r="C13" s="371"/>
      <c r="D13" s="40">
        <v>25</v>
      </c>
      <c r="E13" s="40">
        <v>21</v>
      </c>
      <c r="F13" s="40">
        <v>21</v>
      </c>
      <c r="G13" s="40">
        <v>25</v>
      </c>
      <c r="H13" s="40">
        <v>25</v>
      </c>
      <c r="I13" s="40">
        <v>11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14</v>
      </c>
      <c r="F14" s="40">
        <v>20</v>
      </c>
      <c r="G14" s="40">
        <v>25</v>
      </c>
      <c r="H14" s="40">
        <v>25</v>
      </c>
      <c r="I14" s="40">
        <v>14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Pools!B15</f>
        <v>E3VB 171</v>
      </c>
      <c r="B16" s="42">
        <v>21</v>
      </c>
      <c r="C16" s="42">
        <v>25</v>
      </c>
      <c r="D16" s="370"/>
      <c r="E16" s="371"/>
      <c r="F16" s="40">
        <v>25</v>
      </c>
      <c r="G16" s="40">
        <v>19</v>
      </c>
      <c r="H16" s="40">
        <v>25</v>
      </c>
      <c r="I16" s="40">
        <v>23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v>14</v>
      </c>
      <c r="C17" s="42">
        <v>25</v>
      </c>
      <c r="D17" s="372"/>
      <c r="E17" s="373"/>
      <c r="F17" s="40">
        <v>22</v>
      </c>
      <c r="G17" s="40">
        <v>25</v>
      </c>
      <c r="H17" s="40">
        <v>25</v>
      </c>
      <c r="I17" s="40">
        <v>13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Pools!B16</f>
        <v>NM Cactus 18 NTL</v>
      </c>
      <c r="B19" s="42">
        <v>25</v>
      </c>
      <c r="C19" s="42">
        <v>21</v>
      </c>
      <c r="D19" s="42">
        <v>19</v>
      </c>
      <c r="E19" s="42">
        <v>25</v>
      </c>
      <c r="F19" s="43"/>
      <c r="G19" s="43"/>
      <c r="H19" s="40">
        <v>25</v>
      </c>
      <c r="I19" s="40">
        <v>18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v>25</v>
      </c>
      <c r="C20" s="42">
        <v>20</v>
      </c>
      <c r="D20" s="42">
        <v>25</v>
      </c>
      <c r="E20" s="42">
        <v>22</v>
      </c>
      <c r="F20" s="43"/>
      <c r="G20" s="43"/>
      <c r="H20" s="40">
        <v>25</v>
      </c>
      <c r="I20" s="40">
        <v>13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Pools!B17</f>
        <v>FCVBC 17 Shasta</v>
      </c>
      <c r="B22" s="42">
        <v>11</v>
      </c>
      <c r="C22" s="42">
        <v>25</v>
      </c>
      <c r="D22" s="42">
        <v>23</v>
      </c>
      <c r="E22" s="42">
        <v>25</v>
      </c>
      <c r="F22" s="42">
        <v>18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14</v>
      </c>
      <c r="C23" s="42">
        <v>25</v>
      </c>
      <c r="D23" s="42">
        <v>13</v>
      </c>
      <c r="E23" s="42">
        <v>25</v>
      </c>
      <c r="F23" s="42">
        <v>13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18N1 Adidas</v>
      </c>
      <c r="B28" s="378">
        <v>4</v>
      </c>
      <c r="C28" s="379"/>
      <c r="D28" s="378">
        <v>2</v>
      </c>
      <c r="E28" s="379"/>
      <c r="F28" s="378"/>
      <c r="G28" s="379"/>
      <c r="H28" s="44"/>
      <c r="I28" s="45">
        <f>D13+D14+D15+F13+F14+F15+H13+H14+H15</f>
        <v>141</v>
      </c>
      <c r="J28" s="45">
        <f>E13+E14+E15+G13+G14+G15+I13+I14+I15</f>
        <v>110</v>
      </c>
      <c r="K28" s="45">
        <f>I28-J28</f>
        <v>31</v>
      </c>
    </row>
    <row r="29" spans="1:13" ht="24" customHeight="1" x14ac:dyDescent="0.15">
      <c r="A29" s="2" t="str">
        <f>A16</f>
        <v>E3VB 171</v>
      </c>
      <c r="B29" s="378">
        <v>3</v>
      </c>
      <c r="C29" s="379"/>
      <c r="D29" s="378">
        <v>3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18 NTL</v>
      </c>
      <c r="B30" s="378">
        <v>5</v>
      </c>
      <c r="C30" s="379"/>
      <c r="D30" s="378">
        <v>1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17 Shasta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18N1 Adidas</v>
      </c>
      <c r="C35" s="359"/>
      <c r="D35" s="360" t="str">
        <f>A30</f>
        <v>NM Cactus 18 NTL</v>
      </c>
      <c r="E35" s="359"/>
      <c r="F35" s="380" t="str">
        <f>A16</f>
        <v>E3VB 171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E3VB 171</v>
      </c>
      <c r="C36" s="359"/>
      <c r="D36" s="360" t="str">
        <f>A22</f>
        <v>FCVBC 17 Shasta</v>
      </c>
      <c r="E36" s="359"/>
      <c r="F36" s="380" t="str">
        <f>A13</f>
        <v>ARVC 18N1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18N1 Adidas</v>
      </c>
      <c r="C37" s="359"/>
      <c r="D37" s="360" t="str">
        <f>A31</f>
        <v>FCVBC 17 Shasta</v>
      </c>
      <c r="E37" s="359"/>
      <c r="F37" s="380" t="str">
        <f>A30</f>
        <v>NM Cactus 18 NTL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E3VB 171</v>
      </c>
      <c r="C38" s="359"/>
      <c r="D38" s="360" t="str">
        <f>A30</f>
        <v>NM Cactus 18 NTL</v>
      </c>
      <c r="E38" s="359"/>
      <c r="F38" s="380" t="str">
        <f>A28</f>
        <v>ARVC 18N1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NM Cactus 18 NTL</v>
      </c>
      <c r="C39" s="359"/>
      <c r="D39" s="360" t="str">
        <f>A31</f>
        <v>FCVBC 17 Shasta</v>
      </c>
      <c r="E39" s="359"/>
      <c r="F39" s="380" t="str">
        <f>A16</f>
        <v>E3VB 171</v>
      </c>
      <c r="G39" s="380"/>
    </row>
    <row r="40" spans="1:12" ht="18" customHeight="1" x14ac:dyDescent="0.15">
      <c r="A40" s="3" t="s">
        <v>26</v>
      </c>
      <c r="B40" s="360" t="str">
        <f>A13</f>
        <v>ARVC 18N1 Adidas</v>
      </c>
      <c r="C40" s="359"/>
      <c r="D40" s="360" t="str">
        <f>A29</f>
        <v>E3VB 171</v>
      </c>
      <c r="E40" s="359"/>
      <c r="F40" s="380" t="str">
        <f>A22</f>
        <v>FCVBC 17 Shasta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K16:L18"/>
    <mergeCell ref="K19:L21"/>
    <mergeCell ref="B34:C34"/>
    <mergeCell ref="D34:E34"/>
    <mergeCell ref="F34:G34"/>
    <mergeCell ref="I34:L34"/>
    <mergeCell ref="D32:E32"/>
    <mergeCell ref="F32:G32"/>
    <mergeCell ref="B32:C32"/>
    <mergeCell ref="D16:E18"/>
    <mergeCell ref="I26:J26"/>
    <mergeCell ref="B29:C29"/>
    <mergeCell ref="D29:E29"/>
    <mergeCell ref="F29:G29"/>
    <mergeCell ref="D27:E27"/>
    <mergeCell ref="F27:G27"/>
    <mergeCell ref="J16:J18"/>
    <mergeCell ref="B28:C28"/>
    <mergeCell ref="D28:E28"/>
    <mergeCell ref="F28:G28"/>
    <mergeCell ref="B27:C27"/>
    <mergeCell ref="H22:I24"/>
    <mergeCell ref="J22:J24"/>
    <mergeCell ref="J19:J21"/>
    <mergeCell ref="K22:L24"/>
    <mergeCell ref="A19:A21"/>
    <mergeCell ref="A1:M1"/>
    <mergeCell ref="B26:D26"/>
    <mergeCell ref="F26:H26"/>
    <mergeCell ref="A16:A18"/>
    <mergeCell ref="A13:A15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B31:C31"/>
    <mergeCell ref="D31:E31"/>
    <mergeCell ref="F31:G31"/>
    <mergeCell ref="D12:E12"/>
    <mergeCell ref="A22:A24"/>
    <mergeCell ref="B30:C30"/>
    <mergeCell ref="D30:E30"/>
    <mergeCell ref="F30:G30"/>
  </mergeCells>
  <pageMargins left="0.09" right="0.46" top="0.91" bottom="0.63" header="0.5" footer="0.5"/>
  <pageSetup scale="44" orientation="portrait" horizontalDpi="429496729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92"/>
  <sheetViews>
    <sheetView topLeftCell="A18" workbookViewId="0">
      <selection activeCell="A37" sqref="A37"/>
    </sheetView>
  </sheetViews>
  <sheetFormatPr baseColWidth="10" defaultRowHeight="13" x14ac:dyDescent="0.15"/>
  <cols>
    <col min="1" max="1" width="19.6640625" customWidth="1"/>
    <col min="2" max="3" width="21.6640625" customWidth="1"/>
    <col min="4" max="8" width="25.6640625" customWidth="1"/>
    <col min="9" max="10" width="21.6640625" customWidth="1"/>
    <col min="11" max="11" width="19.6640625" customWidth="1"/>
    <col min="12" max="256" width="8.83203125" customWidth="1"/>
  </cols>
  <sheetData>
    <row r="1" spans="1:12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ht="20.5" customHeight="1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2" ht="9.75" customHeight="1" x14ac:dyDescent="0.2">
      <c r="A3" s="388"/>
      <c r="B3" s="388"/>
      <c r="C3" s="388"/>
      <c r="D3" s="5"/>
      <c r="E3" s="5"/>
    </row>
    <row r="4" spans="1:12" ht="20" x14ac:dyDescent="0.2">
      <c r="A4" s="385" t="str">
        <f>Pools!A37</f>
        <v>Division IV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24"/>
    </row>
    <row r="5" spans="1:12" ht="20" x14ac:dyDescent="0.2">
      <c r="A5" s="385" t="s">
        <v>33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</row>
    <row r="6" spans="1:12" ht="18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2" s="26" customFormat="1" ht="18" customHeight="1" x14ac:dyDescent="0.15">
      <c r="C7" s="49"/>
      <c r="D7" s="61" t="s">
        <v>255</v>
      </c>
      <c r="E7" s="61" t="s">
        <v>256</v>
      </c>
      <c r="F7" s="50" t="s">
        <v>32</v>
      </c>
      <c r="G7" s="61" t="s">
        <v>299</v>
      </c>
      <c r="H7" s="61" t="s">
        <v>300</v>
      </c>
      <c r="I7" s="49"/>
    </row>
    <row r="8" spans="1:12" s="26" customFormat="1" ht="18" customHeight="1" x14ac:dyDescent="0.15">
      <c r="F8" s="291"/>
    </row>
    <row r="9" spans="1:12" s="26" customFormat="1" ht="21" customHeight="1" x14ac:dyDescent="0.15">
      <c r="A9" s="48"/>
      <c r="B9" s="389" t="s">
        <v>31</v>
      </c>
      <c r="C9" s="389"/>
      <c r="D9" s="389"/>
      <c r="E9" s="389"/>
      <c r="F9" s="389"/>
      <c r="G9" s="389"/>
      <c r="H9" s="389"/>
      <c r="I9" s="389"/>
      <c r="J9" s="389"/>
    </row>
    <row r="10" spans="1:12" s="26" customFormat="1" ht="21" customHeight="1" x14ac:dyDescent="0.15">
      <c r="E10" s="48"/>
      <c r="F10" s="50"/>
      <c r="G10" s="48"/>
      <c r="H10" s="48"/>
      <c r="I10" s="48"/>
    </row>
    <row r="11" spans="1:12" s="26" customFormat="1" ht="24" customHeight="1" thickBot="1" x14ac:dyDescent="0.2">
      <c r="C11" s="98"/>
      <c r="D11" s="98"/>
      <c r="E11" s="98"/>
      <c r="F11" s="312" t="s">
        <v>328</v>
      </c>
      <c r="G11" s="98"/>
      <c r="H11" s="98"/>
      <c r="I11" s="98"/>
    </row>
    <row r="12" spans="1:12" s="26" customFormat="1" ht="24" customHeight="1" x14ac:dyDescent="0.15">
      <c r="C12" s="98"/>
      <c r="D12" s="98"/>
      <c r="E12" s="98"/>
      <c r="F12" s="99" t="s">
        <v>93</v>
      </c>
      <c r="G12" s="98"/>
      <c r="H12" s="98"/>
      <c r="I12" s="98"/>
      <c r="J12" s="122"/>
    </row>
    <row r="13" spans="1:12" s="26" customFormat="1" ht="24" customHeight="1" thickBot="1" x14ac:dyDescent="0.2">
      <c r="C13" s="98"/>
      <c r="D13" s="102" t="s">
        <v>277</v>
      </c>
      <c r="E13" s="102"/>
      <c r="F13" s="101" t="str">
        <f>F33</f>
        <v>Eldorado High Ct. 14</v>
      </c>
      <c r="G13" s="102"/>
      <c r="H13" s="102" t="s">
        <v>209</v>
      </c>
      <c r="I13" s="98"/>
      <c r="J13" s="122"/>
    </row>
    <row r="14" spans="1:12" s="26" customFormat="1" ht="24" customHeight="1" x14ac:dyDescent="0.15">
      <c r="C14" s="98"/>
      <c r="D14" s="318" t="s">
        <v>501</v>
      </c>
      <c r="E14" s="98"/>
      <c r="F14" s="104" t="s">
        <v>66</v>
      </c>
      <c r="G14" s="98"/>
      <c r="H14" s="317" t="s">
        <v>500</v>
      </c>
      <c r="I14" s="98"/>
      <c r="J14" s="122"/>
    </row>
    <row r="15" spans="1:12" s="26" customFormat="1" ht="24" customHeight="1" thickBot="1" x14ac:dyDescent="0.2">
      <c r="C15" s="98"/>
      <c r="D15" s="107"/>
      <c r="E15" s="98"/>
      <c r="F15" s="133"/>
      <c r="G15" s="98"/>
      <c r="H15" s="109"/>
      <c r="I15" s="98"/>
      <c r="J15" s="122"/>
    </row>
    <row r="16" spans="1:12" s="26" customFormat="1" ht="24" customHeight="1" x14ac:dyDescent="0.15">
      <c r="C16" s="98"/>
      <c r="D16" s="107"/>
      <c r="E16" s="127"/>
      <c r="F16" s="314" t="s">
        <v>337</v>
      </c>
      <c r="G16" s="98"/>
      <c r="H16" s="109"/>
      <c r="I16" s="98"/>
      <c r="J16" s="122"/>
    </row>
    <row r="17" spans="1:10" s="26" customFormat="1" ht="24" customHeight="1" x14ac:dyDescent="0.15">
      <c r="C17" s="98"/>
      <c r="D17" s="107" t="s">
        <v>289</v>
      </c>
      <c r="E17" s="127"/>
      <c r="F17" s="96"/>
      <c r="G17" s="98"/>
      <c r="H17" s="109" t="s">
        <v>100</v>
      </c>
      <c r="I17" s="98"/>
      <c r="J17" s="122"/>
    </row>
    <row r="18" spans="1:10" s="26" customFormat="1" ht="24" customHeight="1" thickBot="1" x14ac:dyDescent="0.2">
      <c r="C18" s="123" t="s">
        <v>213</v>
      </c>
      <c r="D18" s="111" t="str">
        <f>E23</f>
        <v>Eldorado High Ct. 15</v>
      </c>
      <c r="E18" s="97"/>
      <c r="F18" s="96" t="s">
        <v>417</v>
      </c>
      <c r="G18" s="97"/>
      <c r="H18" s="113" t="str">
        <f>H36</f>
        <v>Eldorado High Ct. 14</v>
      </c>
      <c r="I18" s="102" t="s">
        <v>209</v>
      </c>
      <c r="J18" s="122"/>
    </row>
    <row r="19" spans="1:10" s="26" customFormat="1" ht="24" customHeight="1" x14ac:dyDescent="0.15">
      <c r="C19" s="103" t="s">
        <v>485</v>
      </c>
      <c r="D19" s="129" t="s">
        <v>305</v>
      </c>
      <c r="E19" s="97"/>
      <c r="F19" s="99" t="s">
        <v>53</v>
      </c>
      <c r="G19" s="98"/>
      <c r="H19" s="118" t="s">
        <v>287</v>
      </c>
      <c r="I19" s="105" t="s">
        <v>547</v>
      </c>
      <c r="J19" s="122"/>
    </row>
    <row r="20" spans="1:10" s="26" customFormat="1" ht="24" customHeight="1" thickBot="1" x14ac:dyDescent="0.2">
      <c r="C20" s="107"/>
      <c r="D20" s="107"/>
      <c r="E20" s="102" t="s">
        <v>207</v>
      </c>
      <c r="F20" s="101" t="str">
        <f>D7</f>
        <v>Eldorado High Ct. 14</v>
      </c>
      <c r="G20" s="102" t="s">
        <v>269</v>
      </c>
      <c r="H20" s="118"/>
      <c r="I20" s="109"/>
      <c r="J20" s="122"/>
    </row>
    <row r="21" spans="1:10" s="26" customFormat="1" ht="24" customHeight="1" x14ac:dyDescent="0.15">
      <c r="C21" s="107"/>
      <c r="D21" s="107"/>
      <c r="E21" s="318" t="s">
        <v>463</v>
      </c>
      <c r="F21" s="138" t="s">
        <v>288</v>
      </c>
      <c r="G21" s="317" t="s">
        <v>462</v>
      </c>
      <c r="H21" s="118"/>
      <c r="I21" s="109"/>
      <c r="J21" s="122"/>
    </row>
    <row r="22" spans="1:10" s="26" customFormat="1" ht="24" customHeight="1" thickBot="1" x14ac:dyDescent="0.2">
      <c r="C22" s="107"/>
      <c r="D22" s="107"/>
      <c r="E22" s="107" t="s">
        <v>98</v>
      </c>
      <c r="F22" s="133"/>
      <c r="G22" s="109" t="s">
        <v>102</v>
      </c>
      <c r="H22" s="109"/>
      <c r="I22" s="109"/>
      <c r="J22" s="122"/>
    </row>
    <row r="23" spans="1:10" s="26" customFormat="1" ht="24" customHeight="1" thickBot="1" x14ac:dyDescent="0.2">
      <c r="C23" s="107"/>
      <c r="D23" s="134" t="s">
        <v>213</v>
      </c>
      <c r="E23" s="111" t="str">
        <f>G23</f>
        <v>Eldorado High Ct. 15</v>
      </c>
      <c r="F23" s="126" t="s">
        <v>333</v>
      </c>
      <c r="G23" s="113" t="str">
        <f>F39</f>
        <v>Eldorado High Ct. 15</v>
      </c>
      <c r="H23" s="123" t="s">
        <v>269</v>
      </c>
      <c r="I23" s="109"/>
      <c r="J23" s="122"/>
    </row>
    <row r="24" spans="1:10" s="26" customFormat="1" ht="24" customHeight="1" thickBot="1" x14ac:dyDescent="0.2">
      <c r="C24" s="107"/>
      <c r="D24" s="330" t="s">
        <v>542</v>
      </c>
      <c r="E24" s="116" t="s">
        <v>73</v>
      </c>
      <c r="F24" s="96" t="s">
        <v>329</v>
      </c>
      <c r="G24" s="118" t="s">
        <v>51</v>
      </c>
      <c r="H24" s="97"/>
      <c r="I24" s="109"/>
      <c r="J24" s="122"/>
    </row>
    <row r="25" spans="1:10" s="26" customFormat="1" ht="24" customHeight="1" x14ac:dyDescent="0.15">
      <c r="C25" s="107"/>
      <c r="D25" s="98"/>
      <c r="E25" s="120"/>
      <c r="F25" s="99" t="s">
        <v>54</v>
      </c>
      <c r="G25" s="109"/>
      <c r="H25" s="98"/>
      <c r="I25" s="109"/>
      <c r="J25" s="122"/>
    </row>
    <row r="26" spans="1:10" s="26" customFormat="1" ht="24" customHeight="1" thickBot="1" x14ac:dyDescent="0.2">
      <c r="C26" s="107"/>
      <c r="D26" s="98"/>
      <c r="E26" s="114" t="s">
        <v>213</v>
      </c>
      <c r="F26" s="101" t="str">
        <f>E7</f>
        <v>Eldorado High Ct. 15</v>
      </c>
      <c r="G26" s="123" t="s">
        <v>279</v>
      </c>
      <c r="H26" s="98"/>
      <c r="I26" s="109"/>
      <c r="J26" s="122"/>
    </row>
    <row r="27" spans="1:10" s="26" customFormat="1" ht="24" customHeight="1" thickBot="1" x14ac:dyDescent="0.2">
      <c r="B27" s="345" t="s">
        <v>213</v>
      </c>
      <c r="C27" s="107" t="s">
        <v>301</v>
      </c>
      <c r="D27" s="98"/>
      <c r="E27" s="330" t="s">
        <v>465</v>
      </c>
      <c r="F27" s="132" t="s">
        <v>290</v>
      </c>
      <c r="G27" s="330" t="s">
        <v>464</v>
      </c>
      <c r="H27" s="98"/>
      <c r="I27" s="109" t="s">
        <v>291</v>
      </c>
      <c r="J27" s="114" t="s">
        <v>209</v>
      </c>
    </row>
    <row r="28" spans="1:10" s="26" customFormat="1" ht="24" customHeight="1" thickBot="1" x14ac:dyDescent="0.2">
      <c r="B28" s="103" t="s">
        <v>584</v>
      </c>
      <c r="C28" s="124" t="str">
        <f>D18</f>
        <v>Eldorado High Ct. 15</v>
      </c>
      <c r="D28" s="98"/>
      <c r="E28" s="98"/>
      <c r="F28" s="133"/>
      <c r="G28" s="98"/>
      <c r="H28" s="98"/>
      <c r="I28" s="135" t="str">
        <f>H18</f>
        <v>Eldorado High Ct. 14</v>
      </c>
      <c r="J28" s="329" t="s">
        <v>567</v>
      </c>
    </row>
    <row r="29" spans="1:10" s="26" customFormat="1" ht="24" customHeight="1" x14ac:dyDescent="0.15">
      <c r="A29" s="184"/>
      <c r="B29" s="120"/>
      <c r="C29" s="120" t="s">
        <v>302</v>
      </c>
      <c r="D29" s="96"/>
      <c r="E29" s="106"/>
      <c r="F29" s="126" t="s">
        <v>409</v>
      </c>
      <c r="G29" s="96"/>
      <c r="H29" s="96"/>
      <c r="I29" s="121" t="s">
        <v>96</v>
      </c>
      <c r="J29" s="121"/>
    </row>
    <row r="30" spans="1:10" s="26" customFormat="1" ht="24" customHeight="1" x14ac:dyDescent="0.15">
      <c r="A30" s="184"/>
      <c r="B30" s="120"/>
      <c r="C30" s="130"/>
      <c r="D30" s="96"/>
      <c r="E30" s="96"/>
      <c r="F30" s="137"/>
      <c r="G30" s="96"/>
      <c r="H30" s="96"/>
      <c r="I30" s="131"/>
      <c r="J30" s="293"/>
    </row>
    <row r="31" spans="1:10" s="26" customFormat="1" ht="24" customHeight="1" thickBot="1" x14ac:dyDescent="0.2">
      <c r="A31" s="184"/>
      <c r="B31" s="120"/>
      <c r="C31" s="120"/>
      <c r="D31" s="96"/>
      <c r="E31" s="96"/>
      <c r="F31" s="96" t="s">
        <v>344</v>
      </c>
      <c r="G31" s="96"/>
      <c r="H31" s="106"/>
      <c r="I31" s="121"/>
      <c r="J31" s="293"/>
    </row>
    <row r="32" spans="1:10" s="26" customFormat="1" ht="24" customHeight="1" x14ac:dyDescent="0.15">
      <c r="A32" s="184"/>
      <c r="B32" s="120"/>
      <c r="C32" s="120"/>
      <c r="D32" s="96"/>
      <c r="E32" s="96"/>
      <c r="F32" s="99" t="s">
        <v>97</v>
      </c>
      <c r="G32" s="96"/>
      <c r="H32" s="106"/>
      <c r="I32" s="121"/>
      <c r="J32" s="293"/>
    </row>
    <row r="33" spans="1:11" s="26" customFormat="1" ht="24" customHeight="1" thickBot="1" x14ac:dyDescent="0.2">
      <c r="A33" s="184"/>
      <c r="B33" s="120"/>
      <c r="C33" s="120"/>
      <c r="D33" s="100" t="s">
        <v>212</v>
      </c>
      <c r="E33" s="139"/>
      <c r="F33" s="101" t="str">
        <f>F20</f>
        <v>Eldorado High Ct. 14</v>
      </c>
      <c r="G33" s="140"/>
      <c r="H33" s="100" t="s">
        <v>143</v>
      </c>
      <c r="I33" s="121"/>
      <c r="J33" s="293"/>
    </row>
    <row r="34" spans="1:11" s="26" customFormat="1" ht="24" customHeight="1" x14ac:dyDescent="0.15">
      <c r="A34" s="184"/>
      <c r="B34" s="120"/>
      <c r="C34" s="120"/>
      <c r="D34" s="328" t="s">
        <v>461</v>
      </c>
      <c r="E34" s="106"/>
      <c r="F34" s="104" t="s">
        <v>57</v>
      </c>
      <c r="G34" s="106"/>
      <c r="H34" s="329" t="s">
        <v>460</v>
      </c>
      <c r="I34" s="121"/>
      <c r="J34" s="293"/>
    </row>
    <row r="35" spans="1:11" s="26" customFormat="1" ht="24" customHeight="1" thickBot="1" x14ac:dyDescent="0.2">
      <c r="A35" s="184"/>
      <c r="B35" s="120"/>
      <c r="C35" s="120"/>
      <c r="D35" s="107" t="s">
        <v>107</v>
      </c>
      <c r="E35" s="96"/>
      <c r="F35" s="133"/>
      <c r="G35" s="96"/>
      <c r="H35" s="121" t="s">
        <v>101</v>
      </c>
      <c r="I35" s="121"/>
      <c r="J35" s="293"/>
    </row>
    <row r="36" spans="1:11" s="26" customFormat="1" ht="24" customHeight="1" thickBot="1" x14ac:dyDescent="0.2">
      <c r="A36" s="184"/>
      <c r="B36" s="120"/>
      <c r="C36" s="136" t="s">
        <v>212</v>
      </c>
      <c r="D36" s="124" t="str">
        <f>D18</f>
        <v>Eldorado High Ct. 15</v>
      </c>
      <c r="E36" s="96"/>
      <c r="F36" s="112" t="s">
        <v>422</v>
      </c>
      <c r="G36" s="96"/>
      <c r="H36" s="125" t="str">
        <f>F13</f>
        <v>Eldorado High Ct. 14</v>
      </c>
      <c r="I36" s="136" t="s">
        <v>141</v>
      </c>
      <c r="J36" s="293"/>
    </row>
    <row r="37" spans="1:11" s="26" customFormat="1" ht="24" customHeight="1" thickBot="1" x14ac:dyDescent="0.2">
      <c r="A37" s="184"/>
      <c r="B37" s="120"/>
      <c r="C37" s="96"/>
      <c r="D37" s="120" t="s">
        <v>76</v>
      </c>
      <c r="E37" s="98"/>
      <c r="F37" s="117" t="s">
        <v>406</v>
      </c>
      <c r="G37" s="98"/>
      <c r="H37" s="121" t="s">
        <v>114</v>
      </c>
      <c r="I37" s="96"/>
      <c r="J37" s="293"/>
    </row>
    <row r="38" spans="1:11" s="26" customFormat="1" ht="24" customHeight="1" x14ac:dyDescent="0.15">
      <c r="A38" s="184"/>
      <c r="B38" s="120"/>
      <c r="C38" s="96"/>
      <c r="D38" s="107"/>
      <c r="E38" s="98"/>
      <c r="F38" s="99" t="s">
        <v>94</v>
      </c>
      <c r="G38" s="98"/>
      <c r="H38" s="109"/>
      <c r="I38" s="96"/>
      <c r="J38" s="293"/>
    </row>
    <row r="39" spans="1:11" s="26" customFormat="1" ht="24" customHeight="1" thickBot="1" x14ac:dyDescent="0.2">
      <c r="A39" s="184"/>
      <c r="B39" s="120"/>
      <c r="C39" s="96"/>
      <c r="D39" s="128" t="s">
        <v>219</v>
      </c>
      <c r="E39" s="102"/>
      <c r="F39" s="101" t="str">
        <f>F26</f>
        <v>Eldorado High Ct. 15</v>
      </c>
      <c r="G39" s="102"/>
      <c r="H39" s="123" t="s">
        <v>141</v>
      </c>
      <c r="I39" s="96"/>
      <c r="J39" s="293"/>
      <c r="K39" s="184"/>
    </row>
    <row r="40" spans="1:11" s="26" customFormat="1" ht="24" customHeight="1" x14ac:dyDescent="0.15">
      <c r="A40" s="98" t="s">
        <v>588</v>
      </c>
      <c r="B40" s="107" t="s">
        <v>303</v>
      </c>
      <c r="C40" s="96"/>
      <c r="D40" s="141" t="s">
        <v>499</v>
      </c>
      <c r="E40" s="98"/>
      <c r="F40" s="104" t="s">
        <v>115</v>
      </c>
      <c r="G40" s="98"/>
      <c r="H40" s="141" t="s">
        <v>498</v>
      </c>
      <c r="I40" s="96"/>
      <c r="J40" s="109" t="s">
        <v>292</v>
      </c>
      <c r="K40" s="342" t="s">
        <v>577</v>
      </c>
    </row>
    <row r="41" spans="1:11" s="26" customFormat="1" ht="24" customHeight="1" thickBot="1" x14ac:dyDescent="0.2">
      <c r="A41" s="346" t="s">
        <v>213</v>
      </c>
      <c r="B41" s="111" t="str">
        <f>C28</f>
        <v>Eldorado High Ct. 15</v>
      </c>
      <c r="C41" s="96"/>
      <c r="D41" s="98"/>
      <c r="E41" s="98"/>
      <c r="F41" s="133"/>
      <c r="G41" s="98"/>
      <c r="H41" s="98"/>
      <c r="I41" s="96"/>
      <c r="J41" s="113" t="str">
        <f>I28</f>
        <v>Eldorado High Ct. 14</v>
      </c>
      <c r="K41" s="346" t="s">
        <v>209</v>
      </c>
    </row>
    <row r="42" spans="1:11" s="26" customFormat="1" ht="24" customHeight="1" x14ac:dyDescent="0.15">
      <c r="A42" s="96" t="s">
        <v>34</v>
      </c>
      <c r="B42" s="129" t="s">
        <v>293</v>
      </c>
      <c r="C42" s="96"/>
      <c r="D42" s="98"/>
      <c r="E42" s="127"/>
      <c r="F42" s="126" t="s">
        <v>340</v>
      </c>
      <c r="G42" s="98"/>
      <c r="J42" s="118" t="s">
        <v>293</v>
      </c>
      <c r="K42" s="96" t="s">
        <v>35</v>
      </c>
    </row>
    <row r="43" spans="1:11" s="26" customFormat="1" ht="24" customHeight="1" x14ac:dyDescent="0.15">
      <c r="A43" s="96" t="s">
        <v>36</v>
      </c>
      <c r="B43" s="120"/>
      <c r="C43" s="96"/>
      <c r="D43" s="98"/>
      <c r="E43" s="127"/>
      <c r="F43" s="96"/>
      <c r="G43" s="98"/>
      <c r="J43" s="131"/>
      <c r="K43" s="96" t="s">
        <v>36</v>
      </c>
    </row>
    <row r="44" spans="1:11" s="26" customFormat="1" ht="24" customHeight="1" thickBot="1" x14ac:dyDescent="0.2">
      <c r="A44" s="184"/>
      <c r="B44" s="120"/>
      <c r="C44" s="98"/>
      <c r="D44" s="98"/>
      <c r="E44" s="98"/>
      <c r="F44" s="96" t="s">
        <v>336</v>
      </c>
      <c r="G44" s="98"/>
      <c r="H44" s="98"/>
      <c r="J44" s="131"/>
    </row>
    <row r="45" spans="1:11" s="26" customFormat="1" ht="24" customHeight="1" x14ac:dyDescent="0.15">
      <c r="A45" s="184"/>
      <c r="B45" s="120"/>
      <c r="C45" s="98"/>
      <c r="D45" s="98"/>
      <c r="E45" s="98"/>
      <c r="F45" s="99" t="s">
        <v>95</v>
      </c>
      <c r="G45" s="98"/>
      <c r="H45" s="98"/>
      <c r="I45" s="98"/>
      <c r="J45" s="131"/>
    </row>
    <row r="46" spans="1:11" s="26" customFormat="1" ht="24" customHeight="1" thickBot="1" x14ac:dyDescent="0.2">
      <c r="A46" s="184"/>
      <c r="B46" s="120"/>
      <c r="C46" s="98"/>
      <c r="D46" s="98"/>
      <c r="E46" s="102" t="s">
        <v>491</v>
      </c>
      <c r="F46" s="101" t="str">
        <f>G7</f>
        <v>Cactus Clubhouse Ct. 12</v>
      </c>
      <c r="G46" s="295" t="s">
        <v>228</v>
      </c>
      <c r="H46" s="98"/>
      <c r="I46" s="98"/>
      <c r="J46" s="131"/>
    </row>
    <row r="47" spans="1:11" s="26" customFormat="1" ht="24" customHeight="1" x14ac:dyDescent="0.15">
      <c r="A47" s="184"/>
      <c r="B47" s="120"/>
      <c r="C47" s="98"/>
      <c r="D47" s="98"/>
      <c r="E47" s="318" t="s">
        <v>492</v>
      </c>
      <c r="F47" s="296" t="s">
        <v>294</v>
      </c>
      <c r="G47" s="317" t="s">
        <v>493</v>
      </c>
      <c r="H47" s="98"/>
      <c r="I47" s="98"/>
      <c r="J47" s="131"/>
    </row>
    <row r="48" spans="1:11" s="26" customFormat="1" ht="24" customHeight="1" thickBot="1" x14ac:dyDescent="0.2">
      <c r="A48" s="184"/>
      <c r="B48" s="120"/>
      <c r="C48" s="98"/>
      <c r="D48" s="98"/>
      <c r="E48" s="107" t="s">
        <v>110</v>
      </c>
      <c r="F48" s="297"/>
      <c r="G48" s="109" t="s">
        <v>104</v>
      </c>
      <c r="H48" s="98"/>
      <c r="I48" s="98"/>
      <c r="J48" s="131"/>
    </row>
    <row r="49" spans="1:10" s="26" customFormat="1" ht="24" customHeight="1" thickTop="1" thickBot="1" x14ac:dyDescent="0.2">
      <c r="A49" s="184"/>
      <c r="B49" s="120"/>
      <c r="C49" s="98"/>
      <c r="D49" s="123" t="s">
        <v>491</v>
      </c>
      <c r="E49" s="111" t="str">
        <f>F66</f>
        <v>Cactus Clubhouse Ct. 13</v>
      </c>
      <c r="F49" s="126" t="s">
        <v>345</v>
      </c>
      <c r="G49" s="113" t="str">
        <f>F60</f>
        <v>Cactus Clubhouse Ct. 12</v>
      </c>
      <c r="H49" s="128" t="s">
        <v>228</v>
      </c>
      <c r="I49" s="98"/>
      <c r="J49" s="131"/>
    </row>
    <row r="50" spans="1:10" s="26" customFormat="1" ht="24" customHeight="1" thickBot="1" x14ac:dyDescent="0.2">
      <c r="A50" s="184"/>
      <c r="B50" s="120"/>
      <c r="C50" s="98"/>
      <c r="D50" s="103"/>
      <c r="E50" s="129" t="s">
        <v>77</v>
      </c>
      <c r="F50" s="96" t="s">
        <v>410</v>
      </c>
      <c r="G50" s="118" t="s">
        <v>89</v>
      </c>
      <c r="H50" s="105"/>
      <c r="I50" s="98"/>
      <c r="J50" s="131"/>
    </row>
    <row r="51" spans="1:10" s="26" customFormat="1" ht="24" customHeight="1" x14ac:dyDescent="0.15">
      <c r="A51" s="184"/>
      <c r="B51" s="120"/>
      <c r="C51" s="98"/>
      <c r="D51" s="129"/>
      <c r="E51" s="129"/>
      <c r="F51" s="99" t="s">
        <v>108</v>
      </c>
      <c r="G51" s="109"/>
      <c r="H51" s="109"/>
      <c r="I51" s="98"/>
      <c r="J51" s="131"/>
    </row>
    <row r="52" spans="1:10" s="26" customFormat="1" ht="24" customHeight="1" thickBot="1" x14ac:dyDescent="0.2">
      <c r="A52" s="184"/>
      <c r="B52" s="120"/>
      <c r="C52" s="98"/>
      <c r="D52" s="107"/>
      <c r="E52" s="298" t="s">
        <v>211</v>
      </c>
      <c r="F52" s="101" t="str">
        <f>H7</f>
        <v>Cactus Clubhouse Ct. 13</v>
      </c>
      <c r="G52" s="123" t="s">
        <v>216</v>
      </c>
      <c r="H52" s="118"/>
      <c r="I52" s="98"/>
      <c r="J52" s="131"/>
    </row>
    <row r="53" spans="1:10" s="26" customFormat="1" ht="24" customHeight="1" x14ac:dyDescent="0.15">
      <c r="A53" s="184"/>
      <c r="B53" s="120"/>
      <c r="C53" s="98"/>
      <c r="D53" s="107"/>
      <c r="E53" s="141"/>
      <c r="F53" s="296" t="s">
        <v>58</v>
      </c>
      <c r="G53" s="141"/>
      <c r="H53" s="118"/>
      <c r="I53" s="98"/>
      <c r="J53" s="131"/>
    </row>
    <row r="54" spans="1:10" s="26" customFormat="1" ht="24" customHeight="1" thickBot="1" x14ac:dyDescent="0.2">
      <c r="A54" s="184"/>
      <c r="B54" s="120"/>
      <c r="C54" s="98"/>
      <c r="D54" s="107"/>
      <c r="E54" s="98"/>
      <c r="F54" s="297"/>
      <c r="G54" s="98"/>
      <c r="H54" s="109"/>
      <c r="I54" s="98"/>
      <c r="J54" s="131"/>
    </row>
    <row r="55" spans="1:10" s="26" customFormat="1" ht="24" customHeight="1" thickTop="1" x14ac:dyDescent="0.15">
      <c r="A55" s="184"/>
      <c r="B55" s="120"/>
      <c r="C55" s="98"/>
      <c r="D55" s="107" t="s">
        <v>106</v>
      </c>
      <c r="E55" s="98"/>
      <c r="F55" s="126" t="s">
        <v>405</v>
      </c>
      <c r="G55" s="98"/>
      <c r="H55" s="109" t="s">
        <v>99</v>
      </c>
      <c r="I55" s="98"/>
      <c r="J55" s="131"/>
    </row>
    <row r="56" spans="1:10" s="26" customFormat="1" ht="24" customHeight="1" thickBot="1" x14ac:dyDescent="0.2">
      <c r="A56" s="184"/>
      <c r="B56" s="114" t="s">
        <v>142</v>
      </c>
      <c r="C56" s="123"/>
      <c r="D56" s="111" t="str">
        <f>E63</f>
        <v>Cactus Clubhouse Ct. 13</v>
      </c>
      <c r="E56" s="98"/>
      <c r="F56" s="98"/>
      <c r="G56" s="97"/>
      <c r="H56" s="113" t="str">
        <f>G63</f>
        <v>Cactus Clubhouse Ct. 12</v>
      </c>
      <c r="I56" s="128"/>
      <c r="J56" s="345" t="s">
        <v>228</v>
      </c>
    </row>
    <row r="57" spans="1:10" s="26" customFormat="1" ht="24" customHeight="1" x14ac:dyDescent="0.15">
      <c r="A57" s="184"/>
      <c r="B57" s="126" t="s">
        <v>559</v>
      </c>
      <c r="C57" s="98"/>
      <c r="D57" s="129" t="s">
        <v>295</v>
      </c>
      <c r="E57" s="98"/>
      <c r="F57" s="96"/>
      <c r="G57" s="97"/>
      <c r="H57" s="118" t="s">
        <v>259</v>
      </c>
      <c r="I57" s="98"/>
      <c r="J57" s="330" t="s">
        <v>560</v>
      </c>
    </row>
    <row r="58" spans="1:10" s="26" customFormat="1" ht="24" customHeight="1" thickBot="1" x14ac:dyDescent="0.2">
      <c r="A58" s="184"/>
      <c r="B58" s="96"/>
      <c r="C58" s="98"/>
      <c r="D58" s="107"/>
      <c r="E58" s="106"/>
      <c r="F58" s="96" t="s">
        <v>421</v>
      </c>
      <c r="G58" s="98"/>
      <c r="H58" s="109"/>
      <c r="I58" s="98"/>
      <c r="J58" s="184"/>
    </row>
    <row r="59" spans="1:10" s="26" customFormat="1" ht="24" customHeight="1" x14ac:dyDescent="0.15">
      <c r="B59" s="96"/>
      <c r="C59" s="98"/>
      <c r="D59" s="107"/>
      <c r="E59" s="96"/>
      <c r="F59" s="99" t="s">
        <v>105</v>
      </c>
      <c r="G59" s="98"/>
      <c r="H59" s="109"/>
      <c r="I59" s="98"/>
      <c r="J59" s="184"/>
    </row>
    <row r="60" spans="1:10" s="26" customFormat="1" ht="24" customHeight="1" thickBot="1" x14ac:dyDescent="0.2">
      <c r="B60" s="96"/>
      <c r="C60" s="98"/>
      <c r="D60" s="107"/>
      <c r="E60" s="299" t="s">
        <v>142</v>
      </c>
      <c r="F60" s="101" t="str">
        <f>F46</f>
        <v>Cactus Clubhouse Ct. 12</v>
      </c>
      <c r="G60" s="295" t="s">
        <v>223</v>
      </c>
      <c r="H60" s="109"/>
      <c r="I60" s="98"/>
      <c r="J60" s="184"/>
    </row>
    <row r="61" spans="1:10" s="26" customFormat="1" ht="24" customHeight="1" x14ac:dyDescent="0.15">
      <c r="B61" s="96"/>
      <c r="C61" s="98"/>
      <c r="D61" s="107"/>
      <c r="E61" s="318" t="s">
        <v>494</v>
      </c>
      <c r="F61" s="104" t="s">
        <v>296</v>
      </c>
      <c r="G61" s="317" t="s">
        <v>495</v>
      </c>
      <c r="H61" s="109"/>
      <c r="I61" s="98"/>
      <c r="J61" s="184"/>
    </row>
    <row r="62" spans="1:10" s="26" customFormat="1" ht="24" customHeight="1" thickBot="1" x14ac:dyDescent="0.2">
      <c r="B62" s="96"/>
      <c r="C62" s="97"/>
      <c r="D62" s="107"/>
      <c r="E62" s="107" t="s">
        <v>109</v>
      </c>
      <c r="F62" s="300"/>
      <c r="G62" s="109" t="s">
        <v>103</v>
      </c>
      <c r="H62" s="109"/>
      <c r="I62" s="98"/>
      <c r="J62" s="184"/>
    </row>
    <row r="63" spans="1:10" s="26" customFormat="1" ht="24" customHeight="1" thickTop="1" thickBot="1" x14ac:dyDescent="0.2">
      <c r="B63" s="96"/>
      <c r="C63" s="98"/>
      <c r="D63" s="134" t="s">
        <v>142</v>
      </c>
      <c r="E63" s="111" t="str">
        <f>E49</f>
        <v>Cactus Clubhouse Ct. 13</v>
      </c>
      <c r="F63" s="301" t="s">
        <v>418</v>
      </c>
      <c r="G63" s="113" t="str">
        <f>G49</f>
        <v>Cactus Clubhouse Ct. 12</v>
      </c>
      <c r="H63" s="134" t="s">
        <v>223</v>
      </c>
      <c r="I63" s="98"/>
      <c r="J63" s="184"/>
    </row>
    <row r="64" spans="1:10" s="26" customFormat="1" ht="24" customHeight="1" thickBot="1" x14ac:dyDescent="0.2">
      <c r="B64" s="96"/>
      <c r="C64" s="98"/>
      <c r="D64" s="330" t="s">
        <v>544</v>
      </c>
      <c r="E64" s="129" t="s">
        <v>92</v>
      </c>
      <c r="F64" s="302" t="s">
        <v>341</v>
      </c>
      <c r="G64" s="118" t="s">
        <v>90</v>
      </c>
      <c r="H64" s="330" t="s">
        <v>543</v>
      </c>
      <c r="I64" s="98"/>
    </row>
    <row r="65" spans="1:11" s="26" customFormat="1" ht="24" customHeight="1" x14ac:dyDescent="0.15">
      <c r="A65" s="96"/>
      <c r="B65" s="96"/>
      <c r="C65" s="98"/>
      <c r="D65" s="98"/>
      <c r="E65" s="107"/>
      <c r="F65" s="99" t="s">
        <v>111</v>
      </c>
      <c r="G65" s="109"/>
      <c r="H65" s="98"/>
      <c r="I65" s="98"/>
    </row>
    <row r="66" spans="1:11" s="26" customFormat="1" ht="24" customHeight="1" thickBot="1" x14ac:dyDescent="0.2">
      <c r="B66" s="96"/>
      <c r="C66" s="98"/>
      <c r="D66" s="98"/>
      <c r="E66" s="298" t="s">
        <v>214</v>
      </c>
      <c r="F66" s="101" t="str">
        <f>F52</f>
        <v>Cactus Clubhouse Ct. 13</v>
      </c>
      <c r="G66" s="303" t="s">
        <v>210</v>
      </c>
      <c r="H66" s="98"/>
      <c r="I66" s="96"/>
      <c r="J66" s="122"/>
    </row>
    <row r="67" spans="1:11" s="26" customFormat="1" ht="24" customHeight="1" x14ac:dyDescent="0.15">
      <c r="B67" s="96"/>
      <c r="C67" s="98"/>
      <c r="D67" s="98"/>
      <c r="E67" s="141" t="s">
        <v>496</v>
      </c>
      <c r="F67" s="104" t="s">
        <v>68</v>
      </c>
      <c r="G67" s="98" t="s">
        <v>497</v>
      </c>
      <c r="H67" s="98"/>
      <c r="I67" s="98"/>
      <c r="J67" s="184"/>
    </row>
    <row r="68" spans="1:11" s="26" customFormat="1" ht="24" customHeight="1" thickBot="1" x14ac:dyDescent="0.2">
      <c r="B68" s="96"/>
      <c r="C68" s="98"/>
      <c r="D68" s="98"/>
      <c r="E68" s="98"/>
      <c r="F68" s="300"/>
      <c r="G68" s="98"/>
      <c r="H68" s="98"/>
      <c r="I68" s="184"/>
      <c r="J68" s="184"/>
    </row>
    <row r="69" spans="1:11" s="26" customFormat="1" ht="24" customHeight="1" thickTop="1" x14ac:dyDescent="0.15">
      <c r="B69" s="96"/>
      <c r="C69" s="98"/>
      <c r="D69" s="98"/>
      <c r="E69" s="98"/>
      <c r="F69" s="126" t="s">
        <v>332</v>
      </c>
      <c r="G69" s="98"/>
      <c r="H69" s="98"/>
      <c r="I69" s="304"/>
      <c r="J69" s="184"/>
    </row>
    <row r="70" spans="1:11" s="26" customFormat="1" ht="21" customHeight="1" x14ac:dyDescent="0.15">
      <c r="D70" s="96"/>
      <c r="E70" s="96"/>
      <c r="F70" s="96"/>
      <c r="G70" s="96"/>
      <c r="H70" s="98"/>
      <c r="I70" s="305"/>
      <c r="J70" s="98"/>
    </row>
    <row r="71" spans="1:11" s="26" customFormat="1" ht="21" customHeight="1" x14ac:dyDescent="0.2">
      <c r="A71"/>
      <c r="B71" s="52"/>
      <c r="C71" s="22" t="s">
        <v>52</v>
      </c>
      <c r="D71"/>
      <c r="E71"/>
      <c r="F71" s="19"/>
      <c r="G71"/>
      <c r="H71"/>
      <c r="I71" s="8"/>
      <c r="J71" s="8"/>
      <c r="K71"/>
    </row>
    <row r="72" spans="1:11" s="26" customFormat="1" ht="21" customHeight="1" x14ac:dyDescent="0.15">
      <c r="A72"/>
      <c r="B72"/>
      <c r="C72"/>
      <c r="D72"/>
      <c r="E72"/>
      <c r="F72" s="19"/>
      <c r="G72"/>
      <c r="H72"/>
      <c r="I72"/>
      <c r="J72"/>
      <c r="K72"/>
    </row>
    <row r="73" spans="1:11" s="26" customFormat="1" ht="21" customHeight="1" x14ac:dyDescent="0.15">
      <c r="A73"/>
      <c r="B73"/>
      <c r="C73"/>
      <c r="D73"/>
      <c r="E73"/>
      <c r="F73" s="19"/>
      <c r="G73"/>
      <c r="H73"/>
      <c r="I73"/>
      <c r="J73"/>
      <c r="K73"/>
    </row>
    <row r="74" spans="1:11" s="26" customFormat="1" ht="21" customHeight="1" x14ac:dyDescent="0.15">
      <c r="A74"/>
      <c r="B74"/>
      <c r="C74"/>
      <c r="D74"/>
      <c r="E74" s="19"/>
      <c r="F74"/>
      <c r="G74"/>
      <c r="H74"/>
      <c r="I74"/>
      <c r="J74"/>
      <c r="K74"/>
    </row>
    <row r="75" spans="1:11" s="26" customFormat="1" ht="21" customHeight="1" x14ac:dyDescent="0.15">
      <c r="A75"/>
      <c r="B75"/>
      <c r="C75"/>
      <c r="D75"/>
      <c r="E75" s="19"/>
      <c r="F75"/>
      <c r="G75"/>
      <c r="H75"/>
      <c r="I75"/>
      <c r="J75"/>
      <c r="K75"/>
    </row>
    <row r="76" spans="1:11" s="26" customFormat="1" ht="21" customHeight="1" x14ac:dyDescent="0.15">
      <c r="A76"/>
      <c r="B76"/>
      <c r="C76"/>
      <c r="D76"/>
      <c r="E76"/>
      <c r="F76"/>
      <c r="G76"/>
      <c r="H76"/>
      <c r="I76"/>
      <c r="J76"/>
      <c r="K76"/>
    </row>
    <row r="77" spans="1:11" s="26" customFormat="1" ht="21" customHeight="1" x14ac:dyDescent="0.15">
      <c r="A77"/>
      <c r="B77"/>
      <c r="C77"/>
      <c r="D77"/>
      <c r="E77"/>
      <c r="F77"/>
      <c r="G77"/>
      <c r="H77"/>
      <c r="I77"/>
      <c r="J77"/>
      <c r="K77"/>
    </row>
    <row r="78" spans="1:11" s="26" customFormat="1" ht="21" customHeight="1" x14ac:dyDescent="0.15">
      <c r="A78"/>
      <c r="B78"/>
      <c r="C78"/>
      <c r="D78"/>
      <c r="E78"/>
      <c r="F78"/>
      <c r="G78"/>
      <c r="H78"/>
      <c r="I78"/>
      <c r="J78"/>
      <c r="K78"/>
    </row>
    <row r="79" spans="1:11" s="26" customFormat="1" ht="21" customHeight="1" x14ac:dyDescent="0.15">
      <c r="A79"/>
      <c r="B79"/>
      <c r="C79"/>
      <c r="D79"/>
      <c r="E79"/>
      <c r="F79"/>
      <c r="G79"/>
      <c r="H79"/>
      <c r="I79"/>
      <c r="J79"/>
      <c r="K79"/>
    </row>
    <row r="80" spans="1:11" s="26" customFormat="1" ht="21" customHeight="1" x14ac:dyDescent="0.15">
      <c r="A80"/>
      <c r="B80"/>
      <c r="C80"/>
      <c r="D80"/>
      <c r="E80"/>
      <c r="F80"/>
      <c r="G80"/>
      <c r="H80"/>
      <c r="I80"/>
      <c r="J80"/>
      <c r="K80"/>
    </row>
    <row r="81" spans="1:11" s="26" customFormat="1" ht="21" customHeight="1" x14ac:dyDescent="0.15">
      <c r="A81"/>
      <c r="B81"/>
      <c r="C81"/>
      <c r="D81"/>
      <c r="E81"/>
      <c r="F81"/>
      <c r="G81"/>
      <c r="H81"/>
      <c r="I81"/>
      <c r="J81"/>
      <c r="K81"/>
    </row>
    <row r="82" spans="1:11" s="26" customFormat="1" ht="21" customHeight="1" x14ac:dyDescent="0.15">
      <c r="A82"/>
      <c r="B82"/>
      <c r="C82"/>
      <c r="D82"/>
      <c r="E82"/>
      <c r="F82"/>
      <c r="G82"/>
      <c r="H82"/>
      <c r="I82"/>
      <c r="J82"/>
      <c r="K82"/>
    </row>
    <row r="83" spans="1:11" s="26" customFormat="1" ht="21" customHeight="1" x14ac:dyDescent="0.15">
      <c r="A83"/>
      <c r="B83"/>
      <c r="C83"/>
      <c r="D83"/>
      <c r="E83"/>
      <c r="F83"/>
      <c r="G83"/>
      <c r="H83"/>
      <c r="I83"/>
      <c r="J83"/>
      <c r="K83"/>
    </row>
    <row r="84" spans="1:11" s="26" customFormat="1" ht="21" customHeight="1" x14ac:dyDescent="0.15">
      <c r="A84"/>
      <c r="B84"/>
      <c r="C84"/>
      <c r="D84"/>
      <c r="E84"/>
      <c r="F84"/>
      <c r="G84"/>
      <c r="H84"/>
      <c r="I84"/>
      <c r="J84"/>
      <c r="K84"/>
    </row>
    <row r="85" spans="1:11" s="26" customFormat="1" ht="21" customHeight="1" x14ac:dyDescent="0.15">
      <c r="A85"/>
      <c r="B85"/>
      <c r="C85"/>
      <c r="D85"/>
      <c r="E85"/>
      <c r="F85"/>
      <c r="G85"/>
      <c r="H85"/>
      <c r="I85"/>
      <c r="J85"/>
      <c r="K85"/>
    </row>
    <row r="86" spans="1:11" s="26" customFormat="1" ht="21" customHeight="1" x14ac:dyDescent="0.15">
      <c r="A86"/>
      <c r="B86"/>
      <c r="C86"/>
      <c r="D86"/>
      <c r="E86"/>
      <c r="F86"/>
      <c r="G86"/>
      <c r="H86"/>
      <c r="I86"/>
      <c r="J86"/>
      <c r="K86"/>
    </row>
    <row r="87" spans="1:11" s="26" customFormat="1" ht="21" customHeight="1" x14ac:dyDescent="0.15">
      <c r="A87"/>
      <c r="B87"/>
      <c r="C87"/>
      <c r="D87"/>
      <c r="E87"/>
      <c r="F87"/>
      <c r="G87"/>
      <c r="H87"/>
      <c r="I87"/>
      <c r="J87"/>
      <c r="K87"/>
    </row>
    <row r="88" spans="1:11" s="26" customFormat="1" ht="21" customHeight="1" x14ac:dyDescent="0.15">
      <c r="A88"/>
      <c r="B88"/>
      <c r="C88"/>
      <c r="D88"/>
      <c r="E88"/>
      <c r="F88"/>
      <c r="G88"/>
      <c r="H88"/>
      <c r="I88"/>
      <c r="J88"/>
      <c r="K88"/>
    </row>
    <row r="89" spans="1:11" s="26" customFormat="1" ht="21" customHeight="1" x14ac:dyDescent="0.15">
      <c r="A89"/>
      <c r="B89"/>
      <c r="C89"/>
      <c r="D89"/>
      <c r="E89"/>
      <c r="F89"/>
      <c r="G89"/>
      <c r="H89"/>
      <c r="I89"/>
      <c r="J89"/>
      <c r="K89"/>
    </row>
    <row r="90" spans="1:11" s="26" customFormat="1" ht="21" customHeight="1" x14ac:dyDescent="0.15">
      <c r="A90"/>
      <c r="B90"/>
      <c r="C90"/>
      <c r="D90"/>
      <c r="E90"/>
      <c r="F90"/>
      <c r="G90"/>
      <c r="H90"/>
      <c r="I90"/>
      <c r="J90"/>
      <c r="K90"/>
    </row>
    <row r="91" spans="1:11" s="26" customFormat="1" ht="21" customHeight="1" x14ac:dyDescent="0.15">
      <c r="A91"/>
      <c r="B91"/>
      <c r="C91"/>
      <c r="D91"/>
      <c r="E91"/>
      <c r="F91"/>
      <c r="G91"/>
      <c r="H91"/>
      <c r="I91"/>
      <c r="J91"/>
      <c r="K91"/>
    </row>
    <row r="92" spans="1:11" ht="14.25" customHeight="1" x14ac:dyDescent="0.15"/>
  </sheetData>
  <mergeCells count="6">
    <mergeCell ref="A4:K4"/>
    <mergeCell ref="A3:C3"/>
    <mergeCell ref="A5:K5"/>
    <mergeCell ref="B9:J9"/>
    <mergeCell ref="A1:K1"/>
    <mergeCell ref="A2:K2"/>
  </mergeCells>
  <printOptions horizontalCentered="1" verticalCentered="1"/>
  <pageMargins left="0.25" right="0.25" top="0.22" bottom="0.24" header="0.22" footer="0.24"/>
  <pageSetup scale="37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L92"/>
  <sheetViews>
    <sheetView topLeftCell="A18" workbookViewId="0">
      <selection activeCell="A31" sqref="A31"/>
    </sheetView>
  </sheetViews>
  <sheetFormatPr baseColWidth="10" defaultRowHeight="13" x14ac:dyDescent="0.15"/>
  <cols>
    <col min="1" max="1" width="19.6640625" customWidth="1"/>
    <col min="2" max="3" width="21.6640625" customWidth="1"/>
    <col min="4" max="8" width="25.6640625" customWidth="1"/>
    <col min="9" max="10" width="21.6640625" customWidth="1"/>
    <col min="11" max="11" width="19.6640625" customWidth="1"/>
    <col min="12" max="256" width="8.83203125" customWidth="1"/>
  </cols>
  <sheetData>
    <row r="1" spans="1:12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ht="20.5" customHeight="1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2" ht="9.75" customHeight="1" x14ac:dyDescent="0.2">
      <c r="A3" s="388"/>
      <c r="B3" s="388"/>
      <c r="C3" s="388"/>
      <c r="D3" s="5"/>
      <c r="E3" s="5"/>
    </row>
    <row r="4" spans="1:12" ht="20" x14ac:dyDescent="0.2">
      <c r="A4" s="385" t="str">
        <f>Pools!A37</f>
        <v>Division IV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24"/>
    </row>
    <row r="5" spans="1:12" ht="20" x14ac:dyDescent="0.2">
      <c r="A5" s="385" t="s">
        <v>61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</row>
    <row r="6" spans="1:12" ht="18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2" s="26" customFormat="1" ht="18" customHeight="1" x14ac:dyDescent="0.15">
      <c r="C7" s="49"/>
      <c r="D7" s="61" t="s">
        <v>172</v>
      </c>
      <c r="E7" s="61" t="s">
        <v>171</v>
      </c>
      <c r="F7" s="50" t="s">
        <v>32</v>
      </c>
      <c r="G7" s="61" t="s">
        <v>254</v>
      </c>
      <c r="H7" s="61" t="s">
        <v>249</v>
      </c>
      <c r="I7" s="49"/>
    </row>
    <row r="8" spans="1:12" s="26" customFormat="1" ht="18" customHeight="1" x14ac:dyDescent="0.15">
      <c r="F8" s="291"/>
    </row>
    <row r="9" spans="1:12" s="26" customFormat="1" ht="21" customHeight="1" x14ac:dyDescent="0.15">
      <c r="A9" s="48"/>
      <c r="B9" s="389" t="s">
        <v>31</v>
      </c>
      <c r="C9" s="389"/>
      <c r="D9" s="389"/>
      <c r="E9" s="389"/>
      <c r="F9" s="389"/>
      <c r="G9" s="389"/>
      <c r="H9" s="389"/>
      <c r="I9" s="389"/>
      <c r="J9" s="389"/>
    </row>
    <row r="10" spans="1:12" s="26" customFormat="1" ht="21" customHeight="1" x14ac:dyDescent="0.15">
      <c r="E10" s="48"/>
      <c r="F10" s="50"/>
      <c r="G10" s="48"/>
      <c r="H10" s="48"/>
      <c r="I10" s="48"/>
    </row>
    <row r="11" spans="1:12" s="26" customFormat="1" ht="24" customHeight="1" thickBot="1" x14ac:dyDescent="0.2">
      <c r="C11" s="98"/>
      <c r="D11" s="98"/>
      <c r="E11" s="98"/>
      <c r="F11" s="96" t="s">
        <v>330</v>
      </c>
      <c r="G11" s="98"/>
      <c r="H11" s="98"/>
      <c r="I11" s="98"/>
    </row>
    <row r="12" spans="1:12" s="26" customFormat="1" ht="24" customHeight="1" x14ac:dyDescent="0.15">
      <c r="C12" s="98"/>
      <c r="D12" s="98"/>
      <c r="E12" s="98"/>
      <c r="F12" s="99" t="s">
        <v>93</v>
      </c>
      <c r="G12" s="98"/>
      <c r="H12" s="98"/>
      <c r="I12" s="98"/>
      <c r="J12" s="122"/>
    </row>
    <row r="13" spans="1:12" s="26" customFormat="1" ht="24" customHeight="1" thickBot="1" x14ac:dyDescent="0.2">
      <c r="C13" s="98"/>
      <c r="D13" s="102" t="s">
        <v>510</v>
      </c>
      <c r="E13" s="102"/>
      <c r="F13" s="101" t="str">
        <f>F33</f>
        <v>Cibola High Ct. 16</v>
      </c>
      <c r="G13" s="102"/>
      <c r="H13" s="102" t="s">
        <v>220</v>
      </c>
      <c r="I13" s="98"/>
      <c r="J13" s="122"/>
    </row>
    <row r="14" spans="1:12" s="26" customFormat="1" ht="24" customHeight="1" x14ac:dyDescent="0.15">
      <c r="C14" s="98"/>
      <c r="D14" s="318" t="s">
        <v>512</v>
      </c>
      <c r="E14" s="98"/>
      <c r="F14" s="104" t="s">
        <v>66</v>
      </c>
      <c r="G14" s="98"/>
      <c r="H14" s="317" t="s">
        <v>511</v>
      </c>
      <c r="I14" s="98"/>
      <c r="J14" s="122"/>
    </row>
    <row r="15" spans="1:12" s="26" customFormat="1" ht="24" customHeight="1" thickBot="1" x14ac:dyDescent="0.2">
      <c r="C15" s="98"/>
      <c r="D15" s="107"/>
      <c r="E15" s="98"/>
      <c r="F15" s="133"/>
      <c r="G15" s="98"/>
      <c r="H15" s="109"/>
      <c r="I15" s="98"/>
      <c r="J15" s="122"/>
    </row>
    <row r="16" spans="1:12" s="26" customFormat="1" ht="24" customHeight="1" x14ac:dyDescent="0.15">
      <c r="C16" s="98"/>
      <c r="D16" s="107"/>
      <c r="E16" s="127"/>
      <c r="F16" s="126" t="s">
        <v>339</v>
      </c>
      <c r="G16" s="98"/>
      <c r="H16" s="109"/>
      <c r="I16" s="98"/>
      <c r="J16" s="122"/>
    </row>
    <row r="17" spans="1:10" s="26" customFormat="1" ht="24" customHeight="1" x14ac:dyDescent="0.15">
      <c r="C17" s="98"/>
      <c r="D17" s="107" t="s">
        <v>289</v>
      </c>
      <c r="E17" s="127"/>
      <c r="F17" s="96"/>
      <c r="G17" s="98"/>
      <c r="H17" s="109" t="s">
        <v>100</v>
      </c>
      <c r="I17" s="98"/>
      <c r="J17" s="122"/>
    </row>
    <row r="18" spans="1:10" s="26" customFormat="1" ht="24" customHeight="1" thickBot="1" x14ac:dyDescent="0.2">
      <c r="C18" s="123" t="s">
        <v>278</v>
      </c>
      <c r="D18" s="111" t="str">
        <f>E23</f>
        <v>Cibola High Ct. 17</v>
      </c>
      <c r="E18" s="97"/>
      <c r="F18" s="96" t="s">
        <v>419</v>
      </c>
      <c r="G18" s="97"/>
      <c r="H18" s="113" t="str">
        <f>H36</f>
        <v>Cibola High Ct. 16</v>
      </c>
      <c r="I18" s="102" t="s">
        <v>220</v>
      </c>
      <c r="J18" s="122"/>
    </row>
    <row r="19" spans="1:10" s="26" customFormat="1" ht="24" customHeight="1" x14ac:dyDescent="0.15">
      <c r="C19" s="103"/>
      <c r="D19" s="129" t="s">
        <v>305</v>
      </c>
      <c r="E19" s="97"/>
      <c r="F19" s="99" t="s">
        <v>53</v>
      </c>
      <c r="G19" s="98"/>
      <c r="H19" s="118" t="s">
        <v>287</v>
      </c>
      <c r="I19" s="317" t="s">
        <v>526</v>
      </c>
      <c r="J19" s="122"/>
    </row>
    <row r="20" spans="1:10" s="26" customFormat="1" ht="24" customHeight="1" thickBot="1" x14ac:dyDescent="0.2">
      <c r="C20" s="107"/>
      <c r="D20" s="107"/>
      <c r="E20" s="102" t="s">
        <v>278</v>
      </c>
      <c r="F20" s="101" t="str">
        <f>D7</f>
        <v>Cibola High Ct. 16</v>
      </c>
      <c r="G20" s="102" t="s">
        <v>224</v>
      </c>
      <c r="H20" s="118"/>
      <c r="I20" s="109"/>
      <c r="J20" s="122"/>
    </row>
    <row r="21" spans="1:10" s="26" customFormat="1" ht="24" customHeight="1" x14ac:dyDescent="0.15">
      <c r="C21" s="107"/>
      <c r="D21" s="107"/>
      <c r="E21" s="318" t="s">
        <v>431</v>
      </c>
      <c r="F21" s="138" t="s">
        <v>116</v>
      </c>
      <c r="G21" s="317" t="s">
        <v>429</v>
      </c>
      <c r="H21" s="118"/>
      <c r="I21" s="109"/>
      <c r="J21" s="122"/>
    </row>
    <row r="22" spans="1:10" s="26" customFormat="1" ht="24" customHeight="1" thickBot="1" x14ac:dyDescent="0.2">
      <c r="C22" s="107"/>
      <c r="D22" s="107"/>
      <c r="E22" s="107" t="s">
        <v>98</v>
      </c>
      <c r="F22" s="133"/>
      <c r="G22" s="109" t="s">
        <v>102</v>
      </c>
      <c r="H22" s="109"/>
      <c r="I22" s="109"/>
      <c r="J22" s="122"/>
    </row>
    <row r="23" spans="1:10" s="26" customFormat="1" ht="24" customHeight="1" thickBot="1" x14ac:dyDescent="0.2">
      <c r="C23" s="107"/>
      <c r="D23" s="134" t="s">
        <v>278</v>
      </c>
      <c r="E23" s="111" t="str">
        <f>G23</f>
        <v>Cibola High Ct. 17</v>
      </c>
      <c r="F23" s="126" t="s">
        <v>335</v>
      </c>
      <c r="G23" s="113" t="str">
        <f>F39</f>
        <v>Cibola High Ct. 17</v>
      </c>
      <c r="H23" s="123" t="s">
        <v>222</v>
      </c>
      <c r="I23" s="109"/>
      <c r="J23" s="122"/>
    </row>
    <row r="24" spans="1:10" s="26" customFormat="1" ht="24" customHeight="1" thickBot="1" x14ac:dyDescent="0.2">
      <c r="C24" s="107"/>
      <c r="D24" s="330" t="s">
        <v>536</v>
      </c>
      <c r="E24" s="116" t="s">
        <v>73</v>
      </c>
      <c r="F24" s="96" t="s">
        <v>331</v>
      </c>
      <c r="G24" s="118" t="s">
        <v>51</v>
      </c>
      <c r="H24" s="330" t="s">
        <v>517</v>
      </c>
      <c r="I24" s="109"/>
      <c r="J24" s="122"/>
    </row>
    <row r="25" spans="1:10" s="26" customFormat="1" ht="24" customHeight="1" x14ac:dyDescent="0.15">
      <c r="C25" s="107"/>
      <c r="D25" s="98"/>
      <c r="E25" s="120"/>
      <c r="F25" s="99" t="s">
        <v>54</v>
      </c>
      <c r="G25" s="109"/>
      <c r="H25" s="98"/>
      <c r="I25" s="109"/>
      <c r="J25" s="122"/>
    </row>
    <row r="26" spans="1:10" s="26" customFormat="1" ht="24" customHeight="1" thickBot="1" x14ac:dyDescent="0.2">
      <c r="C26" s="107"/>
      <c r="D26" s="98"/>
      <c r="E26" s="114" t="s">
        <v>432</v>
      </c>
      <c r="F26" s="101" t="str">
        <f>E7</f>
        <v>Cibola High Ct. 17</v>
      </c>
      <c r="G26" s="123" t="s">
        <v>430</v>
      </c>
      <c r="H26" s="98"/>
      <c r="I26" s="109"/>
      <c r="J26" s="122"/>
    </row>
    <row r="27" spans="1:10" s="26" customFormat="1" ht="24" customHeight="1" thickBot="1" x14ac:dyDescent="0.2">
      <c r="B27" s="345" t="s">
        <v>278</v>
      </c>
      <c r="C27" s="107" t="s">
        <v>301</v>
      </c>
      <c r="D27" s="98"/>
      <c r="E27" s="98" t="s">
        <v>227</v>
      </c>
      <c r="F27" s="132" t="s">
        <v>297</v>
      </c>
      <c r="G27" s="98" t="s">
        <v>222</v>
      </c>
      <c r="H27" s="98"/>
      <c r="I27" s="109" t="s">
        <v>291</v>
      </c>
      <c r="J27" s="292" t="s">
        <v>218</v>
      </c>
    </row>
    <row r="28" spans="1:10" s="26" customFormat="1" ht="24" customHeight="1" thickBot="1" x14ac:dyDescent="0.2">
      <c r="B28" s="318" t="s">
        <v>585</v>
      </c>
      <c r="C28" s="124" t="str">
        <f>D18</f>
        <v>Cibola High Ct. 17</v>
      </c>
      <c r="D28" s="98"/>
      <c r="E28" s="98"/>
      <c r="F28" s="133"/>
      <c r="G28" s="98"/>
      <c r="H28" s="98"/>
      <c r="I28" s="135" t="str">
        <f>H18</f>
        <v>Cibola High Ct. 16</v>
      </c>
      <c r="J28" s="329" t="s">
        <v>575</v>
      </c>
    </row>
    <row r="29" spans="1:10" s="26" customFormat="1" ht="24" customHeight="1" x14ac:dyDescent="0.15">
      <c r="A29" s="184"/>
      <c r="B29" s="120"/>
      <c r="C29" s="120" t="s">
        <v>302</v>
      </c>
      <c r="D29" s="96"/>
      <c r="E29" s="106"/>
      <c r="F29" s="126" t="s">
        <v>411</v>
      </c>
      <c r="G29" s="96"/>
      <c r="H29" s="96"/>
      <c r="I29" s="121" t="s">
        <v>96</v>
      </c>
      <c r="J29" s="121"/>
    </row>
    <row r="30" spans="1:10" s="26" customFormat="1" ht="24" customHeight="1" x14ac:dyDescent="0.15">
      <c r="A30" s="184"/>
      <c r="B30" s="120"/>
      <c r="C30" s="130"/>
      <c r="D30" s="96"/>
      <c r="E30" s="96"/>
      <c r="F30" s="137"/>
      <c r="G30" s="96"/>
      <c r="H30" s="96"/>
      <c r="I30" s="131"/>
      <c r="J30" s="293"/>
    </row>
    <row r="31" spans="1:10" s="26" customFormat="1" ht="24" customHeight="1" thickBot="1" x14ac:dyDescent="0.2">
      <c r="A31" s="184"/>
      <c r="B31" s="120"/>
      <c r="C31" s="120"/>
      <c r="D31" s="96"/>
      <c r="E31" s="96"/>
      <c r="F31" s="96" t="s">
        <v>346</v>
      </c>
      <c r="G31" s="96"/>
      <c r="H31" s="106"/>
      <c r="I31" s="121"/>
      <c r="J31" s="293"/>
    </row>
    <row r="32" spans="1:10" s="26" customFormat="1" ht="24" customHeight="1" x14ac:dyDescent="0.15">
      <c r="A32" s="184"/>
      <c r="B32" s="120"/>
      <c r="C32" s="120"/>
      <c r="D32" s="96"/>
      <c r="E32" s="96"/>
      <c r="F32" s="99" t="s">
        <v>97</v>
      </c>
      <c r="G32" s="96"/>
      <c r="H32" s="106"/>
      <c r="I32" s="121"/>
      <c r="J32" s="293"/>
    </row>
    <row r="33" spans="1:11" s="26" customFormat="1" ht="24" customHeight="1" thickBot="1" x14ac:dyDescent="0.2">
      <c r="A33" s="184"/>
      <c r="B33" s="120"/>
      <c r="C33" s="120"/>
      <c r="D33" s="100" t="s">
        <v>147</v>
      </c>
      <c r="E33" s="139"/>
      <c r="F33" s="101" t="str">
        <f>F20</f>
        <v>Cibola High Ct. 16</v>
      </c>
      <c r="G33" s="140"/>
      <c r="H33" s="100" t="s">
        <v>144</v>
      </c>
      <c r="I33" s="121"/>
      <c r="J33" s="293"/>
    </row>
    <row r="34" spans="1:11" s="26" customFormat="1" ht="24" customHeight="1" x14ac:dyDescent="0.15">
      <c r="A34" s="184"/>
      <c r="B34" s="120"/>
      <c r="C34" s="120"/>
      <c r="D34" s="328" t="s">
        <v>467</v>
      </c>
      <c r="E34" s="106"/>
      <c r="F34" s="104" t="s">
        <v>57</v>
      </c>
      <c r="G34" s="106"/>
      <c r="H34" s="329" t="s">
        <v>466</v>
      </c>
      <c r="I34" s="121"/>
      <c r="J34" s="293"/>
    </row>
    <row r="35" spans="1:11" s="26" customFormat="1" ht="24" customHeight="1" thickBot="1" x14ac:dyDescent="0.2">
      <c r="A35" s="184"/>
      <c r="B35" s="120"/>
      <c r="C35" s="120"/>
      <c r="D35" s="107" t="s">
        <v>107</v>
      </c>
      <c r="E35" s="96"/>
      <c r="F35" s="133"/>
      <c r="G35" s="96"/>
      <c r="H35" s="121" t="s">
        <v>101</v>
      </c>
      <c r="I35" s="121"/>
      <c r="J35" s="293"/>
    </row>
    <row r="36" spans="1:11" s="26" customFormat="1" ht="24" customHeight="1" thickBot="1" x14ac:dyDescent="0.2">
      <c r="A36" s="184"/>
      <c r="B36" s="120"/>
      <c r="C36" s="136" t="s">
        <v>147</v>
      </c>
      <c r="D36" s="124" t="str">
        <f>D18</f>
        <v>Cibola High Ct. 17</v>
      </c>
      <c r="E36" s="96"/>
      <c r="F36" s="112" t="s">
        <v>424</v>
      </c>
      <c r="G36" s="96"/>
      <c r="H36" s="125" t="str">
        <f>F13</f>
        <v>Cibola High Ct. 16</v>
      </c>
      <c r="I36" s="136" t="s">
        <v>218</v>
      </c>
      <c r="J36" s="293"/>
    </row>
    <row r="37" spans="1:11" s="26" customFormat="1" ht="24" customHeight="1" thickBot="1" x14ac:dyDescent="0.2">
      <c r="A37" s="184"/>
      <c r="B37" s="120"/>
      <c r="C37" s="126" t="s">
        <v>558</v>
      </c>
      <c r="D37" s="120" t="s">
        <v>76</v>
      </c>
      <c r="E37" s="98"/>
      <c r="F37" s="117" t="s">
        <v>408</v>
      </c>
      <c r="G37" s="98"/>
      <c r="H37" s="121" t="s">
        <v>114</v>
      </c>
      <c r="I37" s="96" t="s">
        <v>537</v>
      </c>
      <c r="J37" s="293"/>
    </row>
    <row r="38" spans="1:11" s="26" customFormat="1" ht="24" customHeight="1" x14ac:dyDescent="0.15">
      <c r="A38" s="184"/>
      <c r="B38" s="120"/>
      <c r="C38" s="96"/>
      <c r="D38" s="107"/>
      <c r="E38" s="98"/>
      <c r="F38" s="99" t="s">
        <v>94</v>
      </c>
      <c r="G38" s="98"/>
      <c r="H38" s="109"/>
      <c r="I38" s="96"/>
      <c r="J38" s="293"/>
    </row>
    <row r="39" spans="1:11" s="26" customFormat="1" ht="24" customHeight="1" thickBot="1" x14ac:dyDescent="0.2">
      <c r="A39" s="184"/>
      <c r="B39" s="120"/>
      <c r="C39" s="96"/>
      <c r="D39" s="128" t="s">
        <v>226</v>
      </c>
      <c r="E39" s="102"/>
      <c r="F39" s="101" t="str">
        <f>F26</f>
        <v>Cibola High Ct. 17</v>
      </c>
      <c r="G39" s="102"/>
      <c r="H39" s="123" t="s">
        <v>218</v>
      </c>
      <c r="I39" s="96"/>
      <c r="J39" s="293"/>
      <c r="K39" s="184"/>
    </row>
    <row r="40" spans="1:11" s="26" customFormat="1" ht="24" customHeight="1" x14ac:dyDescent="0.15">
      <c r="A40" s="184"/>
      <c r="B40" s="107" t="s">
        <v>303</v>
      </c>
      <c r="C40" s="96"/>
      <c r="D40" s="331" t="s">
        <v>469</v>
      </c>
      <c r="E40" s="98"/>
      <c r="F40" s="104" t="s">
        <v>115</v>
      </c>
      <c r="G40" s="98"/>
      <c r="H40" s="331" t="s">
        <v>468</v>
      </c>
      <c r="I40" s="96"/>
      <c r="J40" s="109" t="s">
        <v>292</v>
      </c>
      <c r="K40" s="342" t="s">
        <v>586</v>
      </c>
    </row>
    <row r="41" spans="1:11" s="26" customFormat="1" ht="24" customHeight="1" thickBot="1" x14ac:dyDescent="0.2">
      <c r="A41" s="294" t="s">
        <v>217</v>
      </c>
      <c r="B41" s="111" t="str">
        <f>C28</f>
        <v>Cibola High Ct. 17</v>
      </c>
      <c r="C41" s="96"/>
      <c r="D41" s="98"/>
      <c r="E41" s="98"/>
      <c r="F41" s="133"/>
      <c r="G41" s="98"/>
      <c r="H41" s="98"/>
      <c r="I41" s="96"/>
      <c r="J41" s="113" t="str">
        <f>I28</f>
        <v>Cibola High Ct. 16</v>
      </c>
      <c r="K41" s="346" t="s">
        <v>232</v>
      </c>
    </row>
    <row r="42" spans="1:11" s="26" customFormat="1" ht="24" customHeight="1" x14ac:dyDescent="0.15">
      <c r="A42" s="96" t="s">
        <v>38</v>
      </c>
      <c r="B42" s="129" t="s">
        <v>293</v>
      </c>
      <c r="C42" s="96"/>
      <c r="D42" s="98"/>
      <c r="E42" s="127"/>
      <c r="F42" s="126" t="s">
        <v>342</v>
      </c>
      <c r="G42" s="98"/>
      <c r="J42" s="118" t="s">
        <v>293</v>
      </c>
      <c r="K42" s="96" t="s">
        <v>37</v>
      </c>
    </row>
    <row r="43" spans="1:11" s="26" customFormat="1" ht="24" customHeight="1" x14ac:dyDescent="0.15">
      <c r="A43" s="96" t="s">
        <v>36</v>
      </c>
      <c r="B43" s="120"/>
      <c r="C43" s="96"/>
      <c r="D43" s="98"/>
      <c r="E43" s="127"/>
      <c r="F43" s="96"/>
      <c r="G43" s="98"/>
      <c r="J43" s="131"/>
      <c r="K43" s="96" t="s">
        <v>36</v>
      </c>
    </row>
    <row r="44" spans="1:11" s="26" customFormat="1" ht="24" customHeight="1" thickBot="1" x14ac:dyDescent="0.2">
      <c r="A44" s="184"/>
      <c r="B44" s="120"/>
      <c r="C44" s="98"/>
      <c r="D44" s="98"/>
      <c r="E44" s="98"/>
      <c r="F44" s="96" t="s">
        <v>338</v>
      </c>
      <c r="G44" s="98"/>
      <c r="H44" s="98"/>
      <c r="J44" s="131"/>
    </row>
    <row r="45" spans="1:11" s="26" customFormat="1" ht="24" customHeight="1" x14ac:dyDescent="0.15">
      <c r="A45" s="184"/>
      <c r="B45" s="120"/>
      <c r="C45" s="98"/>
      <c r="D45" s="98"/>
      <c r="E45" s="98"/>
      <c r="F45" s="99" t="s">
        <v>95</v>
      </c>
      <c r="G45" s="98"/>
      <c r="H45" s="98"/>
      <c r="I45" s="98"/>
      <c r="J45" s="131"/>
    </row>
    <row r="46" spans="1:11" s="26" customFormat="1" ht="24" customHeight="1" thickBot="1" x14ac:dyDescent="0.2">
      <c r="A46" s="184"/>
      <c r="B46" s="120"/>
      <c r="C46" s="98"/>
      <c r="D46" s="98"/>
      <c r="E46" s="102" t="s">
        <v>217</v>
      </c>
      <c r="F46" s="101" t="str">
        <f>G7</f>
        <v>Sandia Prep Ct. 21</v>
      </c>
      <c r="G46" s="102" t="s">
        <v>232</v>
      </c>
      <c r="H46" s="98"/>
      <c r="I46" s="98"/>
      <c r="J46" s="131"/>
    </row>
    <row r="47" spans="1:11" s="26" customFormat="1" ht="24" customHeight="1" x14ac:dyDescent="0.15">
      <c r="A47" s="184"/>
      <c r="B47" s="120"/>
      <c r="C47" s="98"/>
      <c r="D47" s="98"/>
      <c r="E47" s="318" t="s">
        <v>433</v>
      </c>
      <c r="F47" s="296" t="s">
        <v>304</v>
      </c>
      <c r="G47" s="317" t="s">
        <v>434</v>
      </c>
      <c r="H47" s="98"/>
      <c r="I47" s="98"/>
      <c r="J47" s="131"/>
    </row>
    <row r="48" spans="1:11" s="26" customFormat="1" ht="24" customHeight="1" thickBot="1" x14ac:dyDescent="0.2">
      <c r="A48" s="184"/>
      <c r="B48" s="120"/>
      <c r="C48" s="98"/>
      <c r="D48" s="98"/>
      <c r="E48" s="107" t="s">
        <v>103</v>
      </c>
      <c r="F48" s="133"/>
      <c r="G48" s="109" t="s">
        <v>104</v>
      </c>
      <c r="H48" s="98"/>
      <c r="I48" s="98"/>
      <c r="J48" s="131"/>
    </row>
    <row r="49" spans="1:10" s="26" customFormat="1" ht="24" customHeight="1" thickBot="1" x14ac:dyDescent="0.2">
      <c r="A49" s="184"/>
      <c r="B49" s="120"/>
      <c r="C49" s="98"/>
      <c r="D49" s="123" t="s">
        <v>217</v>
      </c>
      <c r="E49" s="111" t="str">
        <f>G49</f>
        <v>Sandia Prep Ct. 21</v>
      </c>
      <c r="F49" s="126" t="s">
        <v>347</v>
      </c>
      <c r="G49" s="113" t="str">
        <f>F52</f>
        <v>Sandia Prep Ct. 21</v>
      </c>
      <c r="H49" s="128" t="s">
        <v>232</v>
      </c>
      <c r="I49" s="98"/>
      <c r="J49" s="131"/>
    </row>
    <row r="50" spans="1:10" s="26" customFormat="1" ht="24" customHeight="1" thickBot="1" x14ac:dyDescent="0.2">
      <c r="A50" s="184"/>
      <c r="B50" s="120"/>
      <c r="C50" s="98"/>
      <c r="D50" s="103" t="s">
        <v>532</v>
      </c>
      <c r="E50" s="129" t="s">
        <v>90</v>
      </c>
      <c r="F50" s="117" t="s">
        <v>412</v>
      </c>
      <c r="G50" s="118" t="s">
        <v>89</v>
      </c>
      <c r="H50" s="105" t="s">
        <v>509</v>
      </c>
      <c r="I50" s="98"/>
      <c r="J50" s="131"/>
    </row>
    <row r="51" spans="1:10" s="26" customFormat="1" ht="24" customHeight="1" x14ac:dyDescent="0.15">
      <c r="A51" s="184"/>
      <c r="B51" s="120"/>
      <c r="C51" s="98"/>
      <c r="D51" s="129"/>
      <c r="E51" s="129"/>
      <c r="F51" s="99" t="s">
        <v>105</v>
      </c>
      <c r="G51" s="109"/>
      <c r="H51" s="109"/>
      <c r="I51" s="98"/>
      <c r="J51" s="131"/>
    </row>
    <row r="52" spans="1:10" s="26" customFormat="1" ht="24" customHeight="1" thickBot="1" x14ac:dyDescent="0.2">
      <c r="A52" s="184"/>
      <c r="B52" s="120"/>
      <c r="C52" s="98"/>
      <c r="D52" s="107"/>
      <c r="E52" s="128" t="s">
        <v>225</v>
      </c>
      <c r="F52" s="101" t="str">
        <f>F46</f>
        <v>Sandia Prep Ct. 21</v>
      </c>
      <c r="G52" s="123" t="s">
        <v>476</v>
      </c>
      <c r="H52" s="118"/>
      <c r="I52" s="98"/>
      <c r="J52" s="131"/>
    </row>
    <row r="53" spans="1:10" s="26" customFormat="1" ht="24" customHeight="1" x14ac:dyDescent="0.15">
      <c r="A53" s="184"/>
      <c r="B53" s="120"/>
      <c r="C53" s="98"/>
      <c r="D53" s="107"/>
      <c r="E53" s="331" t="s">
        <v>478</v>
      </c>
      <c r="F53" s="104" t="s">
        <v>296</v>
      </c>
      <c r="G53" s="331" t="s">
        <v>477</v>
      </c>
      <c r="H53" s="118"/>
      <c r="I53" s="98"/>
      <c r="J53" s="131"/>
    </row>
    <row r="54" spans="1:10" s="26" customFormat="1" ht="24" customHeight="1" thickBot="1" x14ac:dyDescent="0.2">
      <c r="A54" s="184"/>
      <c r="B54" s="120"/>
      <c r="C54" s="98"/>
      <c r="D54" s="107"/>
      <c r="E54" s="98"/>
      <c r="F54" s="133"/>
      <c r="G54" s="98"/>
      <c r="H54" s="109"/>
      <c r="I54" s="98"/>
      <c r="J54" s="131"/>
    </row>
    <row r="55" spans="1:10" s="26" customFormat="1" ht="24" customHeight="1" x14ac:dyDescent="0.15">
      <c r="A55" s="184"/>
      <c r="B55" s="120"/>
      <c r="C55" s="98"/>
      <c r="D55" s="107" t="s">
        <v>306</v>
      </c>
      <c r="E55" s="98"/>
      <c r="F55" s="126" t="s">
        <v>407</v>
      </c>
      <c r="G55" s="98"/>
      <c r="H55" s="109" t="s">
        <v>99</v>
      </c>
      <c r="I55" s="98"/>
      <c r="J55" s="131"/>
    </row>
    <row r="56" spans="1:10" s="26" customFormat="1" ht="24" customHeight="1" thickBot="1" x14ac:dyDescent="0.2">
      <c r="A56" s="184"/>
      <c r="B56" s="114" t="s">
        <v>217</v>
      </c>
      <c r="C56" s="123"/>
      <c r="D56" s="111" t="str">
        <f>E63</f>
        <v>E3 Facility Ct. 11</v>
      </c>
      <c r="E56" s="98"/>
      <c r="F56" s="98"/>
      <c r="G56" s="97"/>
      <c r="H56" s="113" t="str">
        <f>E49</f>
        <v>Sandia Prep Ct. 21</v>
      </c>
      <c r="I56" s="128" t="s">
        <v>232</v>
      </c>
      <c r="J56" s="185"/>
    </row>
    <row r="57" spans="1:10" s="26" customFormat="1" ht="24" customHeight="1" x14ac:dyDescent="0.15">
      <c r="A57" s="184"/>
      <c r="B57" s="96"/>
      <c r="C57" s="98"/>
      <c r="D57" s="129" t="s">
        <v>295</v>
      </c>
      <c r="E57" s="98"/>
      <c r="F57" s="96"/>
      <c r="G57" s="97"/>
      <c r="H57" s="118" t="s">
        <v>259</v>
      </c>
      <c r="I57" s="330" t="s">
        <v>552</v>
      </c>
      <c r="J57" s="184"/>
    </row>
    <row r="58" spans="1:10" s="26" customFormat="1" ht="24" customHeight="1" thickBot="1" x14ac:dyDescent="0.2">
      <c r="A58" s="184"/>
      <c r="B58" s="96"/>
      <c r="C58" s="98"/>
      <c r="D58" s="107"/>
      <c r="E58" s="106"/>
      <c r="F58" s="96" t="s">
        <v>423</v>
      </c>
      <c r="G58" s="98"/>
      <c r="H58" s="109"/>
      <c r="I58" s="98"/>
      <c r="J58" s="184"/>
    </row>
    <row r="59" spans="1:10" s="26" customFormat="1" ht="24" customHeight="1" x14ac:dyDescent="0.15">
      <c r="B59" s="96"/>
      <c r="C59" s="98"/>
      <c r="D59" s="107"/>
      <c r="E59" s="96"/>
      <c r="F59" s="99" t="s">
        <v>111</v>
      </c>
      <c r="G59" s="98"/>
      <c r="H59" s="109"/>
      <c r="I59" s="98"/>
      <c r="J59" s="184"/>
    </row>
    <row r="60" spans="1:10" s="26" customFormat="1" ht="24" customHeight="1" thickBot="1" x14ac:dyDescent="0.2">
      <c r="B60" s="96"/>
      <c r="C60" s="98"/>
      <c r="D60" s="107"/>
      <c r="E60" s="100" t="s">
        <v>145</v>
      </c>
      <c r="F60" s="101" t="str">
        <f>F66</f>
        <v>E3 Facility Ct. 11</v>
      </c>
      <c r="G60" s="102" t="s">
        <v>215</v>
      </c>
      <c r="H60" s="109"/>
      <c r="I60" s="98"/>
      <c r="J60" s="184"/>
    </row>
    <row r="61" spans="1:10" s="26" customFormat="1" ht="24" customHeight="1" x14ac:dyDescent="0.15">
      <c r="B61" s="96"/>
      <c r="C61" s="98"/>
      <c r="D61" s="107"/>
      <c r="E61" s="318" t="s">
        <v>503</v>
      </c>
      <c r="F61" s="104" t="s">
        <v>68</v>
      </c>
      <c r="G61" s="317" t="s">
        <v>502</v>
      </c>
      <c r="H61" s="109"/>
      <c r="I61" s="98"/>
      <c r="J61" s="184"/>
    </row>
    <row r="62" spans="1:10" s="26" customFormat="1" ht="24" customHeight="1" thickBot="1" x14ac:dyDescent="0.2">
      <c r="B62" s="96"/>
      <c r="C62" s="97"/>
      <c r="D62" s="107"/>
      <c r="E62" s="107" t="s">
        <v>109</v>
      </c>
      <c r="F62" s="108"/>
      <c r="G62" s="109" t="s">
        <v>110</v>
      </c>
      <c r="H62" s="109"/>
      <c r="I62" s="98"/>
      <c r="J62" s="184"/>
    </row>
    <row r="63" spans="1:10" s="26" customFormat="1" ht="24" customHeight="1" thickBot="1" x14ac:dyDescent="0.2">
      <c r="B63" s="96"/>
      <c r="C63" s="98"/>
      <c r="D63" s="134"/>
      <c r="E63" s="111" t="str">
        <f>G63</f>
        <v>E3 Facility Ct. 11</v>
      </c>
      <c r="F63" s="301" t="s">
        <v>420</v>
      </c>
      <c r="G63" s="113" t="str">
        <f>F60</f>
        <v>E3 Facility Ct. 11</v>
      </c>
      <c r="H63" s="134" t="s">
        <v>234</v>
      </c>
      <c r="I63" s="98"/>
      <c r="J63" s="184"/>
    </row>
    <row r="64" spans="1:10" s="26" customFormat="1" ht="24" customHeight="1" thickBot="1" x14ac:dyDescent="0.2">
      <c r="B64" s="96"/>
      <c r="C64" s="98"/>
      <c r="D64" s="98"/>
      <c r="E64" s="129" t="s">
        <v>92</v>
      </c>
      <c r="F64" s="96" t="s">
        <v>343</v>
      </c>
      <c r="G64" s="118" t="s">
        <v>77</v>
      </c>
      <c r="H64" s="98"/>
      <c r="I64" s="98"/>
    </row>
    <row r="65" spans="1:11" s="26" customFormat="1" ht="24" customHeight="1" x14ac:dyDescent="0.15">
      <c r="A65" s="96"/>
      <c r="B65" s="96"/>
      <c r="C65" s="98"/>
      <c r="D65" s="98"/>
      <c r="E65" s="107"/>
      <c r="F65" s="99" t="s">
        <v>108</v>
      </c>
      <c r="G65" s="109"/>
      <c r="H65" s="98"/>
      <c r="I65" s="98"/>
    </row>
    <row r="66" spans="1:11" s="26" customFormat="1" ht="24" customHeight="1" thickBot="1" x14ac:dyDescent="0.2">
      <c r="B66" s="96"/>
      <c r="C66" s="98"/>
      <c r="D66" s="98"/>
      <c r="E66" s="128" t="s">
        <v>233</v>
      </c>
      <c r="F66" s="101" t="str">
        <f>H7</f>
        <v>E3 Facility Ct. 11</v>
      </c>
      <c r="G66" s="123" t="s">
        <v>234</v>
      </c>
      <c r="H66" s="98"/>
      <c r="I66" s="96"/>
      <c r="J66" s="122"/>
    </row>
    <row r="67" spans="1:11" s="26" customFormat="1" ht="24" customHeight="1" x14ac:dyDescent="0.15">
      <c r="B67" s="96"/>
      <c r="C67" s="98"/>
      <c r="D67" s="98"/>
      <c r="E67" s="331" t="s">
        <v>505</v>
      </c>
      <c r="F67" s="296" t="s">
        <v>298</v>
      </c>
      <c r="G67" s="330" t="s">
        <v>504</v>
      </c>
      <c r="H67" s="98"/>
      <c r="I67" s="98"/>
      <c r="J67" s="184"/>
    </row>
    <row r="68" spans="1:11" s="26" customFormat="1" ht="24" customHeight="1" thickBot="1" x14ac:dyDescent="0.2">
      <c r="B68" s="96"/>
      <c r="C68" s="98"/>
      <c r="D68" s="98"/>
      <c r="E68" s="98"/>
      <c r="F68" s="133"/>
      <c r="G68" s="98"/>
      <c r="H68" s="98"/>
      <c r="I68" s="184"/>
      <c r="J68" s="184"/>
    </row>
    <row r="69" spans="1:11" s="26" customFormat="1" ht="24" customHeight="1" x14ac:dyDescent="0.15">
      <c r="B69" s="96"/>
      <c r="C69" s="98"/>
      <c r="D69" s="98"/>
      <c r="E69" s="98"/>
      <c r="F69" s="126" t="s">
        <v>334</v>
      </c>
      <c r="G69" s="98"/>
      <c r="H69" s="98"/>
      <c r="I69" s="304"/>
      <c r="J69" s="184"/>
    </row>
    <row r="70" spans="1:11" s="26" customFormat="1" ht="21" customHeight="1" x14ac:dyDescent="0.15">
      <c r="D70" s="96"/>
      <c r="E70" s="96"/>
      <c r="F70" s="96"/>
      <c r="G70" s="96"/>
      <c r="H70" s="98"/>
      <c r="I70" s="305"/>
      <c r="J70" s="98"/>
    </row>
    <row r="71" spans="1:11" s="26" customFormat="1" ht="21" customHeight="1" x14ac:dyDescent="0.2">
      <c r="A71"/>
      <c r="B71" s="52"/>
      <c r="C71" s="22" t="s">
        <v>52</v>
      </c>
      <c r="D71"/>
      <c r="E71"/>
      <c r="F71" s="19"/>
      <c r="G71"/>
      <c r="H71"/>
      <c r="I71" s="8"/>
      <c r="J71" s="8"/>
      <c r="K71"/>
    </row>
    <row r="72" spans="1:11" s="26" customFormat="1" ht="21" customHeight="1" x14ac:dyDescent="0.15">
      <c r="A72"/>
      <c r="B72"/>
      <c r="C72"/>
      <c r="D72"/>
      <c r="E72"/>
      <c r="F72" s="19"/>
      <c r="G72"/>
      <c r="H72"/>
      <c r="I72"/>
      <c r="J72"/>
      <c r="K72"/>
    </row>
    <row r="73" spans="1:11" s="26" customFormat="1" ht="21" customHeight="1" x14ac:dyDescent="0.15">
      <c r="A73"/>
      <c r="B73"/>
      <c r="C73"/>
      <c r="D73"/>
      <c r="E73"/>
      <c r="F73" s="19"/>
      <c r="G73"/>
      <c r="H73"/>
      <c r="I73"/>
      <c r="J73"/>
      <c r="K73"/>
    </row>
    <row r="74" spans="1:11" s="26" customFormat="1" ht="21" customHeight="1" x14ac:dyDescent="0.15">
      <c r="A74"/>
      <c r="B74"/>
      <c r="C74"/>
      <c r="D74"/>
      <c r="E74" s="19"/>
      <c r="F74"/>
      <c r="G74"/>
      <c r="H74"/>
      <c r="I74"/>
      <c r="J74"/>
      <c r="K74"/>
    </row>
    <row r="75" spans="1:11" s="26" customFormat="1" ht="21" customHeight="1" x14ac:dyDescent="0.15">
      <c r="A75"/>
      <c r="B75"/>
      <c r="C75"/>
      <c r="D75"/>
      <c r="E75" s="19"/>
      <c r="F75"/>
      <c r="G75"/>
      <c r="H75"/>
      <c r="I75"/>
      <c r="J75"/>
      <c r="K75"/>
    </row>
    <row r="76" spans="1:11" s="26" customFormat="1" ht="21" customHeight="1" x14ac:dyDescent="0.15">
      <c r="A76"/>
      <c r="B76"/>
      <c r="C76"/>
      <c r="D76"/>
      <c r="E76"/>
      <c r="F76"/>
      <c r="G76"/>
      <c r="H76"/>
      <c r="I76"/>
      <c r="J76"/>
      <c r="K76"/>
    </row>
    <row r="77" spans="1:11" s="26" customFormat="1" ht="21" customHeight="1" x14ac:dyDescent="0.15">
      <c r="A77"/>
      <c r="B77"/>
      <c r="C77"/>
      <c r="D77"/>
      <c r="E77"/>
      <c r="F77"/>
      <c r="G77"/>
      <c r="H77"/>
      <c r="I77"/>
      <c r="J77"/>
      <c r="K77"/>
    </row>
    <row r="78" spans="1:11" s="26" customFormat="1" ht="21" customHeight="1" x14ac:dyDescent="0.15">
      <c r="A78"/>
      <c r="B78"/>
      <c r="C78"/>
      <c r="D78"/>
      <c r="E78"/>
      <c r="F78"/>
      <c r="G78"/>
      <c r="H78"/>
      <c r="I78"/>
      <c r="J78"/>
      <c r="K78"/>
    </row>
    <row r="79" spans="1:11" s="26" customFormat="1" ht="21" customHeight="1" x14ac:dyDescent="0.15">
      <c r="A79"/>
      <c r="B79"/>
      <c r="C79"/>
      <c r="D79"/>
      <c r="E79"/>
      <c r="F79"/>
      <c r="G79"/>
      <c r="H79"/>
      <c r="I79"/>
      <c r="J79"/>
      <c r="K79"/>
    </row>
    <row r="80" spans="1:11" s="26" customFormat="1" ht="21" customHeight="1" x14ac:dyDescent="0.15">
      <c r="A80"/>
      <c r="B80"/>
      <c r="C80"/>
      <c r="D80"/>
      <c r="E80"/>
      <c r="F80"/>
      <c r="G80"/>
      <c r="H80"/>
      <c r="I80"/>
      <c r="J80"/>
      <c r="K80"/>
    </row>
    <row r="81" spans="1:11" s="26" customFormat="1" ht="21" customHeight="1" x14ac:dyDescent="0.15">
      <c r="A81"/>
      <c r="B81"/>
      <c r="C81"/>
      <c r="D81"/>
      <c r="E81"/>
      <c r="F81"/>
      <c r="G81"/>
      <c r="H81"/>
      <c r="I81"/>
      <c r="J81"/>
      <c r="K81"/>
    </row>
    <row r="82" spans="1:11" s="26" customFormat="1" ht="21" customHeight="1" x14ac:dyDescent="0.15">
      <c r="A82"/>
      <c r="B82"/>
      <c r="C82"/>
      <c r="D82"/>
      <c r="E82"/>
      <c r="F82"/>
      <c r="G82"/>
      <c r="H82"/>
      <c r="I82"/>
      <c r="J82"/>
      <c r="K82"/>
    </row>
    <row r="83" spans="1:11" s="26" customFormat="1" ht="21" customHeight="1" x14ac:dyDescent="0.15">
      <c r="A83"/>
      <c r="B83"/>
      <c r="C83"/>
      <c r="D83"/>
      <c r="E83"/>
      <c r="F83"/>
      <c r="G83"/>
      <c r="H83"/>
      <c r="I83"/>
      <c r="J83"/>
      <c r="K83"/>
    </row>
    <row r="84" spans="1:11" s="26" customFormat="1" ht="21" customHeight="1" x14ac:dyDescent="0.15">
      <c r="A84"/>
      <c r="B84"/>
      <c r="C84"/>
      <c r="D84"/>
      <c r="E84"/>
      <c r="F84"/>
      <c r="G84"/>
      <c r="H84"/>
      <c r="I84"/>
      <c r="J84"/>
      <c r="K84"/>
    </row>
    <row r="85" spans="1:11" s="26" customFormat="1" ht="21" customHeight="1" x14ac:dyDescent="0.15">
      <c r="A85"/>
      <c r="B85"/>
      <c r="C85"/>
      <c r="D85"/>
      <c r="E85"/>
      <c r="F85"/>
      <c r="G85"/>
      <c r="H85"/>
      <c r="I85"/>
      <c r="J85"/>
      <c r="K85"/>
    </row>
    <row r="86" spans="1:11" s="26" customFormat="1" ht="21" customHeight="1" x14ac:dyDescent="0.15">
      <c r="A86"/>
      <c r="B86"/>
      <c r="C86"/>
      <c r="D86"/>
      <c r="E86"/>
      <c r="F86"/>
      <c r="G86"/>
      <c r="H86"/>
      <c r="I86"/>
      <c r="J86"/>
      <c r="K86"/>
    </row>
    <row r="87" spans="1:11" s="26" customFormat="1" ht="21" customHeight="1" x14ac:dyDescent="0.15">
      <c r="A87"/>
      <c r="B87"/>
      <c r="C87"/>
      <c r="D87"/>
      <c r="E87"/>
      <c r="F87"/>
      <c r="G87"/>
      <c r="H87"/>
      <c r="I87"/>
      <c r="J87"/>
      <c r="K87"/>
    </row>
    <row r="88" spans="1:11" s="26" customFormat="1" ht="21" customHeight="1" x14ac:dyDescent="0.15">
      <c r="A88"/>
      <c r="B88"/>
      <c r="C88"/>
      <c r="D88"/>
      <c r="E88"/>
      <c r="F88"/>
      <c r="G88"/>
      <c r="H88"/>
      <c r="I88"/>
      <c r="J88"/>
      <c r="K88"/>
    </row>
    <row r="89" spans="1:11" s="26" customFormat="1" ht="21" customHeight="1" x14ac:dyDescent="0.15">
      <c r="A89"/>
      <c r="B89"/>
      <c r="C89"/>
      <c r="D89"/>
      <c r="E89"/>
      <c r="F89"/>
      <c r="G89"/>
      <c r="H89"/>
      <c r="I89"/>
      <c r="J89"/>
      <c r="K89"/>
    </row>
    <row r="90" spans="1:11" s="26" customFormat="1" ht="21" customHeight="1" x14ac:dyDescent="0.15">
      <c r="A90"/>
      <c r="B90"/>
      <c r="C90"/>
      <c r="D90"/>
      <c r="E90"/>
      <c r="F90"/>
      <c r="G90"/>
      <c r="H90"/>
      <c r="I90"/>
      <c r="J90"/>
      <c r="K90"/>
    </row>
    <row r="91" spans="1:11" s="26" customFormat="1" ht="21" customHeight="1" x14ac:dyDescent="0.15">
      <c r="A91"/>
      <c r="B91"/>
      <c r="C91"/>
      <c r="D91"/>
      <c r="E91"/>
      <c r="F91"/>
      <c r="G91"/>
      <c r="H91"/>
      <c r="I91"/>
      <c r="J91"/>
      <c r="K91"/>
    </row>
    <row r="92" spans="1:11" ht="14.25" customHeight="1" x14ac:dyDescent="0.15"/>
  </sheetData>
  <mergeCells count="6">
    <mergeCell ref="B9:J9"/>
    <mergeCell ref="A3:C3"/>
    <mergeCell ref="A1:K1"/>
    <mergeCell ref="A2:K2"/>
    <mergeCell ref="A4:K4"/>
    <mergeCell ref="A5:K5"/>
  </mergeCells>
  <printOptions horizontalCentered="1" verticalCentered="1"/>
  <pageMargins left="0.25" right="0.25" top="0.22" bottom="0.24" header="0.22" footer="0.24"/>
  <pageSetup scale="37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38"/>
  <sheetViews>
    <sheetView workbookViewId="0">
      <selection activeCell="A19" sqref="A19:A21"/>
    </sheetView>
  </sheetViews>
  <sheetFormatPr baseColWidth="10" defaultColWidth="9.1640625" defaultRowHeight="13" x14ac:dyDescent="0.15"/>
  <cols>
    <col min="1" max="1" width="38.6640625" style="62" bestFit="1" customWidth="1"/>
    <col min="2" max="7" width="15.6640625" style="62" customWidth="1"/>
    <col min="8" max="8" width="22.6640625" style="62" customWidth="1"/>
    <col min="9" max="16384" width="9.1640625" style="62"/>
  </cols>
  <sheetData>
    <row r="1" spans="1:11" ht="18" x14ac:dyDescent="0.2">
      <c r="A1" s="421" t="str">
        <f>Pools!A1</f>
        <v>Chile Spike United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18" x14ac:dyDescent="0.2">
      <c r="A2" s="391" t="str">
        <f>Pools!A2</f>
        <v>1/4/20 - 1/5/20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1" ht="14" x14ac:dyDescent="0.15">
      <c r="A3" s="64"/>
      <c r="B3" s="182" t="str">
        <f>Pools!A55</f>
        <v>PM Pool - 2:30pm Start</v>
      </c>
      <c r="C3" s="65"/>
      <c r="D3" s="64"/>
      <c r="E3" s="64"/>
    </row>
    <row r="4" spans="1:11" s="67" customFormat="1" ht="14" x14ac:dyDescent="0.15">
      <c r="A4" s="66" t="s">
        <v>4</v>
      </c>
      <c r="B4" s="67" t="str">
        <f>Pools!A56</f>
        <v>ARVC Sports Centre Ct. 2</v>
      </c>
    </row>
    <row r="5" spans="1:11" s="67" customFormat="1" ht="14" x14ac:dyDescent="0.15">
      <c r="A5" s="66" t="s">
        <v>5</v>
      </c>
      <c r="B5" s="67" t="str">
        <f>Pools!A54</f>
        <v>Division V</v>
      </c>
    </row>
    <row r="7" spans="1:11" s="68" customFormat="1" ht="14" x14ac:dyDescent="0.15">
      <c r="A7" s="422" t="s">
        <v>117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</row>
    <row r="9" spans="1:11" x14ac:dyDescent="0.15">
      <c r="A9" s="69" t="s">
        <v>22</v>
      </c>
      <c r="B9" s="62" t="s">
        <v>27</v>
      </c>
      <c r="D9" s="69" t="s">
        <v>72</v>
      </c>
      <c r="E9" s="69"/>
    </row>
    <row r="10" spans="1:11" x14ac:dyDescent="0.15">
      <c r="A10" s="69" t="s">
        <v>23</v>
      </c>
      <c r="B10" s="70">
        <v>2</v>
      </c>
      <c r="C10" s="70"/>
      <c r="D10" s="69"/>
      <c r="E10" s="69"/>
    </row>
    <row r="12" spans="1:11" s="73" customFormat="1" x14ac:dyDescent="0.15">
      <c r="A12" s="71" t="s">
        <v>6</v>
      </c>
      <c r="B12" s="399" t="str">
        <f>A13</f>
        <v>SF Storm 12 Hurricane</v>
      </c>
      <c r="C12" s="419"/>
      <c r="D12" s="399" t="str">
        <f>A16</f>
        <v>Warriors 12</v>
      </c>
      <c r="E12" s="400"/>
      <c r="F12" s="423" t="str">
        <f>A19</f>
        <v>ARVC 11RA Black</v>
      </c>
      <c r="G12" s="400"/>
      <c r="H12" s="71" t="s">
        <v>7</v>
      </c>
      <c r="I12" s="399" t="s">
        <v>8</v>
      </c>
      <c r="J12" s="400"/>
    </row>
    <row r="13" spans="1:11" s="75" customFormat="1" ht="24" customHeight="1" x14ac:dyDescent="0.2">
      <c r="A13" s="402" t="str">
        <f>Pools!A58</f>
        <v>SF Storm 12 Hurricane</v>
      </c>
      <c r="B13" s="405"/>
      <c r="C13" s="406"/>
      <c r="D13" s="74">
        <v>25</v>
      </c>
      <c r="E13" s="74">
        <v>18</v>
      </c>
      <c r="F13" s="74">
        <v>25</v>
      </c>
      <c r="G13" s="74">
        <v>14</v>
      </c>
      <c r="H13" s="402">
        <v>1</v>
      </c>
      <c r="I13" s="411">
        <v>1</v>
      </c>
      <c r="J13" s="412"/>
    </row>
    <row r="14" spans="1:11" s="75" customFormat="1" ht="24" customHeight="1" x14ac:dyDescent="0.2">
      <c r="A14" s="403"/>
      <c r="B14" s="407"/>
      <c r="C14" s="408"/>
      <c r="D14" s="74">
        <v>25</v>
      </c>
      <c r="E14" s="74">
        <v>23</v>
      </c>
      <c r="F14" s="74">
        <v>25</v>
      </c>
      <c r="G14" s="74">
        <v>9</v>
      </c>
      <c r="H14" s="403"/>
      <c r="I14" s="413"/>
      <c r="J14" s="414"/>
    </row>
    <row r="15" spans="1:11" s="75" customFormat="1" ht="24" customHeight="1" x14ac:dyDescent="0.2">
      <c r="A15" s="404"/>
      <c r="B15" s="409"/>
      <c r="C15" s="410"/>
      <c r="D15" s="74">
        <v>10</v>
      </c>
      <c r="E15" s="74">
        <v>25</v>
      </c>
      <c r="F15" s="74">
        <v>25</v>
      </c>
      <c r="G15" s="74">
        <v>21</v>
      </c>
      <c r="H15" s="404"/>
      <c r="I15" s="415"/>
      <c r="J15" s="416"/>
    </row>
    <row r="16" spans="1:11" s="75" customFormat="1" ht="24" customHeight="1" x14ac:dyDescent="0.2">
      <c r="A16" s="402" t="str">
        <f>Pools!A59</f>
        <v>Warriors 12</v>
      </c>
      <c r="B16" s="76">
        <f>IF(E13&gt;0,E13," ")</f>
        <v>18</v>
      </c>
      <c r="C16" s="76">
        <f>IF(D13&gt;0,D13," ")</f>
        <v>25</v>
      </c>
      <c r="D16" s="405"/>
      <c r="E16" s="406"/>
      <c r="F16" s="74">
        <v>22</v>
      </c>
      <c r="G16" s="74">
        <v>25</v>
      </c>
      <c r="H16" s="402">
        <v>2</v>
      </c>
      <c r="I16" s="411">
        <v>2</v>
      </c>
      <c r="J16" s="412"/>
    </row>
    <row r="17" spans="1:11" s="75" customFormat="1" ht="24" customHeight="1" x14ac:dyDescent="0.2">
      <c r="A17" s="403"/>
      <c r="B17" s="76">
        <f>IF(E14&gt;0,E14," ")</f>
        <v>23</v>
      </c>
      <c r="C17" s="76">
        <f>IF(D14&gt;0,D14," ")</f>
        <v>25</v>
      </c>
      <c r="D17" s="407"/>
      <c r="E17" s="408"/>
      <c r="F17" s="74">
        <v>25</v>
      </c>
      <c r="G17" s="74">
        <v>20</v>
      </c>
      <c r="H17" s="403"/>
      <c r="I17" s="413"/>
      <c r="J17" s="414"/>
    </row>
    <row r="18" spans="1:11" s="75" customFormat="1" ht="24" customHeight="1" x14ac:dyDescent="0.2">
      <c r="A18" s="404"/>
      <c r="B18" s="76">
        <f>IF(E15&gt;0,E15," ")</f>
        <v>25</v>
      </c>
      <c r="C18" s="76">
        <f>IF(D15&gt;0,D15," ")</f>
        <v>10</v>
      </c>
      <c r="D18" s="409"/>
      <c r="E18" s="410"/>
      <c r="F18" s="74">
        <v>25</v>
      </c>
      <c r="G18" s="74">
        <v>20</v>
      </c>
      <c r="H18" s="404"/>
      <c r="I18" s="415"/>
      <c r="J18" s="416"/>
    </row>
    <row r="19" spans="1:11" s="75" customFormat="1" ht="24" customHeight="1" x14ac:dyDescent="0.2">
      <c r="A19" s="402" t="str">
        <f>Pools!A60</f>
        <v>ARVC 11RA Black</v>
      </c>
      <c r="B19" s="76">
        <f>IF(G13&gt;0,G13," ")</f>
        <v>14</v>
      </c>
      <c r="C19" s="76">
        <f>IF(F13&gt;0,F13," ")</f>
        <v>25</v>
      </c>
      <c r="D19" s="76">
        <f>IF(G16&gt;0,G16," ")</f>
        <v>25</v>
      </c>
      <c r="E19" s="76">
        <f>IF(F16&gt;0,F16," ")</f>
        <v>22</v>
      </c>
      <c r="F19" s="405"/>
      <c r="G19" s="406"/>
      <c r="H19" s="402">
        <v>3</v>
      </c>
      <c r="I19" s="411">
        <v>3</v>
      </c>
      <c r="J19" s="412"/>
    </row>
    <row r="20" spans="1:11" s="75" customFormat="1" ht="24" customHeight="1" x14ac:dyDescent="0.2">
      <c r="A20" s="403"/>
      <c r="B20" s="76">
        <f>IF(G14&gt;0,G14," ")</f>
        <v>9</v>
      </c>
      <c r="C20" s="76">
        <f>IF(F14&gt;0,F14," ")</f>
        <v>25</v>
      </c>
      <c r="D20" s="76">
        <f>IF(G17&gt;0,G17," ")</f>
        <v>20</v>
      </c>
      <c r="E20" s="76">
        <f>IF(F17&gt;0,F17," ")</f>
        <v>25</v>
      </c>
      <c r="F20" s="407"/>
      <c r="G20" s="408"/>
      <c r="H20" s="403"/>
      <c r="I20" s="413"/>
      <c r="J20" s="414"/>
    </row>
    <row r="21" spans="1:11" s="75" customFormat="1" ht="24" customHeight="1" x14ac:dyDescent="0.2">
      <c r="A21" s="404"/>
      <c r="B21" s="76">
        <f>IF(G15&gt;0,G15," ")</f>
        <v>21</v>
      </c>
      <c r="C21" s="76">
        <f>IF(F15&gt;0,F15," ")</f>
        <v>25</v>
      </c>
      <c r="D21" s="76">
        <f>IF(G18&gt;0,G18," ")</f>
        <v>20</v>
      </c>
      <c r="E21" s="76">
        <f>IF(F18&gt;0,F18," ")</f>
        <v>25</v>
      </c>
      <c r="F21" s="409"/>
      <c r="G21" s="410"/>
      <c r="H21" s="404"/>
      <c r="I21" s="415"/>
      <c r="J21" s="416"/>
    </row>
    <row r="22" spans="1:11" s="75" customFormat="1" ht="40.5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15">
      <c r="B23" s="420" t="s">
        <v>9</v>
      </c>
      <c r="C23" s="420"/>
      <c r="D23" s="420"/>
      <c r="E23" s="420"/>
      <c r="F23" s="420" t="s">
        <v>10</v>
      </c>
      <c r="G23" s="420"/>
      <c r="H23" s="420"/>
      <c r="I23" s="420" t="s">
        <v>11</v>
      </c>
      <c r="J23" s="420"/>
    </row>
    <row r="24" spans="1:11" x14ac:dyDescent="0.15">
      <c r="A24" s="73"/>
      <c r="B24" s="399" t="s">
        <v>12</v>
      </c>
      <c r="C24" s="419"/>
      <c r="D24" s="419" t="s">
        <v>13</v>
      </c>
      <c r="E24" s="419"/>
      <c r="F24" s="419" t="s">
        <v>12</v>
      </c>
      <c r="G24" s="419"/>
      <c r="H24" s="72" t="s">
        <v>13</v>
      </c>
      <c r="I24" s="72" t="s">
        <v>14</v>
      </c>
      <c r="J24" s="72" t="s">
        <v>15</v>
      </c>
      <c r="K24" s="77" t="s">
        <v>16</v>
      </c>
    </row>
    <row r="25" spans="1:11" s="73" customFormat="1" ht="24" customHeight="1" x14ac:dyDescent="0.15">
      <c r="A25" s="78" t="str">
        <f>A13</f>
        <v>SF Storm 12 Hurricane</v>
      </c>
      <c r="B25" s="417">
        <v>5</v>
      </c>
      <c r="C25" s="418"/>
      <c r="D25" s="417">
        <v>1</v>
      </c>
      <c r="E25" s="418"/>
      <c r="F25" s="417"/>
      <c r="G25" s="418"/>
      <c r="H25" s="79"/>
      <c r="I25" s="80">
        <f>IF(D13+D14+D15+F13+F14+F15=0,0,D13+D14+D15+F13+F14+F15)</f>
        <v>135</v>
      </c>
      <c r="J25" s="80">
        <f>E13+E14+E15+G13+G14+G15</f>
        <v>110</v>
      </c>
      <c r="K25" s="80">
        <f>I25-J25</f>
        <v>25</v>
      </c>
    </row>
    <row r="26" spans="1:11" ht="24" customHeight="1" x14ac:dyDescent="0.15">
      <c r="A26" s="78" t="str">
        <f>A16</f>
        <v>Warriors 12</v>
      </c>
      <c r="B26" s="417">
        <v>3</v>
      </c>
      <c r="C26" s="418"/>
      <c r="D26" s="417">
        <v>3</v>
      </c>
      <c r="E26" s="418"/>
      <c r="F26" s="417"/>
      <c r="G26" s="418"/>
      <c r="H26" s="79"/>
      <c r="I26" s="80">
        <f>IF(B16+B17+B18+F16+F17+F18=0,0,B16+B17+B18+F16+F17+F18)</f>
        <v>138</v>
      </c>
      <c r="J26" s="80">
        <f>C16+C17+C18+G16+G17+G18</f>
        <v>125</v>
      </c>
      <c r="K26" s="80">
        <f>I26-J26</f>
        <v>13</v>
      </c>
    </row>
    <row r="27" spans="1:11" ht="24" customHeight="1" x14ac:dyDescent="0.15">
      <c r="A27" s="78" t="str">
        <f>A19</f>
        <v>ARVC 11RA Black</v>
      </c>
      <c r="B27" s="417">
        <v>1</v>
      </c>
      <c r="C27" s="418"/>
      <c r="D27" s="417">
        <v>5</v>
      </c>
      <c r="E27" s="418"/>
      <c r="F27" s="417"/>
      <c r="G27" s="418"/>
      <c r="H27" s="79"/>
      <c r="I27" s="80">
        <f>B19+B20+B21+D19+D20+D21</f>
        <v>109</v>
      </c>
      <c r="J27" s="80">
        <f>C19+C20+C21+E19+E20+E21</f>
        <v>147</v>
      </c>
      <c r="K27" s="80">
        <f>I27-J27</f>
        <v>-38</v>
      </c>
    </row>
    <row r="28" spans="1:11" x14ac:dyDescent="0.15">
      <c r="A28" s="81"/>
      <c r="B28" s="424">
        <f>SUM(B25:C27)</f>
        <v>9</v>
      </c>
      <c r="C28" s="424"/>
      <c r="D28" s="424">
        <f>SUM(D25:E27)</f>
        <v>9</v>
      </c>
      <c r="E28" s="424"/>
      <c r="F28" s="424">
        <f>SUM(F25:G27)</f>
        <v>0</v>
      </c>
      <c r="G28" s="424"/>
      <c r="H28" s="82">
        <f>SUM(H25:H27)</f>
        <v>0</v>
      </c>
      <c r="I28" s="82">
        <f>SUM(I25:I27)</f>
        <v>382</v>
      </c>
      <c r="J28" s="82">
        <f>SUM(J25:J27)</f>
        <v>382</v>
      </c>
      <c r="K28" s="82">
        <f>SUM(K25:K27)</f>
        <v>0</v>
      </c>
    </row>
    <row r="29" spans="1:11" ht="24" customHeight="1" x14ac:dyDescent="0.15"/>
    <row r="30" spans="1:11" ht="24" customHeight="1" x14ac:dyDescent="0.15">
      <c r="A30" s="71"/>
      <c r="B30" s="399" t="s">
        <v>17</v>
      </c>
      <c r="C30" s="400"/>
      <c r="D30" s="399" t="s">
        <v>17</v>
      </c>
      <c r="E30" s="400"/>
      <c r="F30" s="401" t="s">
        <v>18</v>
      </c>
      <c r="G30" s="401"/>
      <c r="H30" s="397" t="s">
        <v>118</v>
      </c>
      <c r="I30" s="397"/>
      <c r="J30" s="397"/>
      <c r="K30" s="397"/>
    </row>
    <row r="31" spans="1:11" ht="18" customHeight="1" x14ac:dyDescent="0.15">
      <c r="A31" s="71" t="s">
        <v>19</v>
      </c>
      <c r="B31" s="399" t="str">
        <f>A13</f>
        <v>SF Storm 12 Hurricane</v>
      </c>
      <c r="C31" s="400"/>
      <c r="D31" s="399" t="str">
        <f>A19</f>
        <v>ARVC 11RA Black</v>
      </c>
      <c r="E31" s="400"/>
      <c r="F31" s="401" t="str">
        <f>A16</f>
        <v>Warriors 12</v>
      </c>
      <c r="G31" s="401"/>
      <c r="H31" s="397" t="s">
        <v>112</v>
      </c>
      <c r="I31" s="397"/>
      <c r="J31" s="397"/>
      <c r="K31" s="397"/>
    </row>
    <row r="32" spans="1:11" ht="18" customHeight="1" x14ac:dyDescent="0.15">
      <c r="A32" s="71" t="s">
        <v>20</v>
      </c>
      <c r="B32" s="399" t="str">
        <f>A16</f>
        <v>Warriors 12</v>
      </c>
      <c r="C32" s="400"/>
      <c r="D32" s="399" t="str">
        <f>A19</f>
        <v>ARVC 11RA Black</v>
      </c>
      <c r="E32" s="400"/>
      <c r="F32" s="401" t="str">
        <f>A13</f>
        <v>SF Storm 12 Hurricane</v>
      </c>
      <c r="G32" s="401"/>
      <c r="H32" s="84"/>
      <c r="I32" s="84"/>
      <c r="J32" s="84"/>
      <c r="K32" s="84"/>
    </row>
    <row r="33" spans="1:11" ht="18" customHeight="1" x14ac:dyDescent="0.15">
      <c r="A33" s="71" t="s">
        <v>21</v>
      </c>
      <c r="B33" s="399" t="str">
        <f>A13</f>
        <v>SF Storm 12 Hurricane</v>
      </c>
      <c r="C33" s="400"/>
      <c r="D33" s="399" t="str">
        <f>A16</f>
        <v>Warriors 12</v>
      </c>
      <c r="E33" s="400"/>
      <c r="F33" s="401" t="str">
        <f>A19</f>
        <v>ARVC 11RA Black</v>
      </c>
      <c r="G33" s="401"/>
      <c r="H33" s="397" t="s">
        <v>119</v>
      </c>
      <c r="I33" s="397"/>
      <c r="J33" s="397"/>
      <c r="K33" s="397"/>
    </row>
    <row r="34" spans="1:11" ht="18" customHeight="1" x14ac:dyDescent="0.15">
      <c r="F34" s="81"/>
      <c r="G34" s="81"/>
      <c r="H34" s="397" t="s">
        <v>113</v>
      </c>
      <c r="I34" s="397"/>
      <c r="J34" s="397"/>
      <c r="K34" s="397"/>
    </row>
    <row r="35" spans="1:11" ht="18" customHeight="1" x14ac:dyDescent="0.15">
      <c r="A35" s="398"/>
      <c r="B35" s="398"/>
      <c r="C35" s="398"/>
      <c r="D35" s="398"/>
      <c r="E35" s="398"/>
      <c r="F35" s="398"/>
      <c r="G35" s="85"/>
    </row>
    <row r="36" spans="1:11" ht="18" customHeight="1" x14ac:dyDescent="0.2">
      <c r="A36" s="384" t="s">
        <v>127</v>
      </c>
      <c r="B36" s="384"/>
      <c r="C36" s="384"/>
      <c r="D36" s="384"/>
      <c r="E36" s="384"/>
      <c r="F36" s="384"/>
      <c r="G36" s="384"/>
      <c r="H36" s="384"/>
      <c r="I36" s="86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B28:C28"/>
    <mergeCell ref="D28:E28"/>
    <mergeCell ref="F28:G28"/>
    <mergeCell ref="A1:K1"/>
    <mergeCell ref="A2:K2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  <mergeCell ref="B12:C12"/>
    <mergeCell ref="D12:E12"/>
    <mergeCell ref="F12:G12"/>
    <mergeCell ref="A19:A21"/>
    <mergeCell ref="F19:G21"/>
    <mergeCell ref="H19:H21"/>
    <mergeCell ref="I19:J21"/>
    <mergeCell ref="B27:C27"/>
    <mergeCell ref="D27:E27"/>
    <mergeCell ref="F27:G27"/>
    <mergeCell ref="B24:C24"/>
    <mergeCell ref="D24:E24"/>
    <mergeCell ref="B23:E23"/>
    <mergeCell ref="F23:H23"/>
    <mergeCell ref="I23:J23"/>
    <mergeCell ref="F24:G24"/>
    <mergeCell ref="B25:C25"/>
    <mergeCell ref="D25:E25"/>
    <mergeCell ref="F25:G25"/>
    <mergeCell ref="H34:K34"/>
    <mergeCell ref="A35:F35"/>
    <mergeCell ref="B30:C30"/>
    <mergeCell ref="D30:E30"/>
    <mergeCell ref="F30:G30"/>
    <mergeCell ref="B32:C32"/>
    <mergeCell ref="D32:E32"/>
    <mergeCell ref="F32:G32"/>
  </mergeCells>
  <printOptions horizontalCentered="1" verticalCentered="1"/>
  <pageMargins left="0.2" right="0.23" top="0.17" bottom="0.2" header="0.17" footer="0.2"/>
  <pageSetup scale="52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45"/>
  <sheetViews>
    <sheetView topLeftCell="A6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51" t="str">
        <f>Pools!B55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Pools!B56</f>
        <v>ARVC Sports Centre Ct. 1</v>
      </c>
    </row>
    <row r="5" spans="1:13" s="26" customFormat="1" ht="14" x14ac:dyDescent="0.15">
      <c r="A5" s="38" t="s">
        <v>5</v>
      </c>
      <c r="B5" s="26" t="str">
        <f>Pools!A54</f>
        <v>Division 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</v>
      </c>
      <c r="C10" s="13"/>
      <c r="D10" s="286" t="s">
        <v>72</v>
      </c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12N1 Adidas</v>
      </c>
      <c r="C12" s="376"/>
      <c r="D12" s="360" t="str">
        <f>A16</f>
        <v>E3VB 121</v>
      </c>
      <c r="E12" s="359"/>
      <c r="F12" s="360" t="str">
        <f>A19</f>
        <v>DCVA/505 12 R Thunder</v>
      </c>
      <c r="G12" s="359"/>
      <c r="H12" s="358" t="str">
        <f>A22</f>
        <v>ARVC 12RA White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Pools!B58</f>
        <v>ARVC 12N1 Adidas</v>
      </c>
      <c r="B13" s="370"/>
      <c r="C13" s="371"/>
      <c r="D13" s="40">
        <v>25</v>
      </c>
      <c r="E13" s="40">
        <v>11</v>
      </c>
      <c r="F13" s="40">
        <v>25</v>
      </c>
      <c r="G13" s="40">
        <v>12</v>
      </c>
      <c r="H13" s="40">
        <v>25</v>
      </c>
      <c r="I13" s="40">
        <v>7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10</v>
      </c>
      <c r="F14" s="40">
        <v>25</v>
      </c>
      <c r="G14" s="40">
        <v>21</v>
      </c>
      <c r="H14" s="40">
        <v>25</v>
      </c>
      <c r="I14" s="40">
        <v>14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Pools!B59</f>
        <v>E3VB 121</v>
      </c>
      <c r="B16" s="42">
        <v>11</v>
      </c>
      <c r="C16" s="42">
        <v>25</v>
      </c>
      <c r="D16" s="370"/>
      <c r="E16" s="371"/>
      <c r="F16" s="40">
        <v>11</v>
      </c>
      <c r="G16" s="40">
        <v>25</v>
      </c>
      <c r="H16" s="40">
        <v>25</v>
      </c>
      <c r="I16" s="40">
        <v>15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v>10</v>
      </c>
      <c r="C17" s="42">
        <v>25</v>
      </c>
      <c r="D17" s="372"/>
      <c r="E17" s="373"/>
      <c r="F17" s="40">
        <v>12</v>
      </c>
      <c r="G17" s="40">
        <v>25</v>
      </c>
      <c r="H17" s="40">
        <v>25</v>
      </c>
      <c r="I17" s="40">
        <v>14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Pools!B60</f>
        <v>DCVA/505 12 R Thunder</v>
      </c>
      <c r="B19" s="42">
        <v>12</v>
      </c>
      <c r="C19" s="42">
        <v>25</v>
      </c>
      <c r="D19" s="42">
        <v>25</v>
      </c>
      <c r="E19" s="42">
        <v>11</v>
      </c>
      <c r="F19" s="43"/>
      <c r="G19" s="43"/>
      <c r="H19" s="40">
        <v>25</v>
      </c>
      <c r="I19" s="40">
        <v>10</v>
      </c>
      <c r="J19" s="361">
        <v>3</v>
      </c>
      <c r="K19" s="364">
        <v>2</v>
      </c>
      <c r="L19" s="365"/>
    </row>
    <row r="20" spans="1:13" s="41" customFormat="1" ht="24" customHeight="1" x14ac:dyDescent="0.2">
      <c r="A20" s="362"/>
      <c r="B20" s="42">
        <v>21</v>
      </c>
      <c r="C20" s="42">
        <v>25</v>
      </c>
      <c r="D20" s="42">
        <v>25</v>
      </c>
      <c r="E20" s="42">
        <v>12</v>
      </c>
      <c r="F20" s="43"/>
      <c r="G20" s="43"/>
      <c r="H20" s="40">
        <v>25</v>
      </c>
      <c r="I20" s="40">
        <v>10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Pools!B61</f>
        <v>ARVC 12RA White</v>
      </c>
      <c r="B22" s="42">
        <v>7</v>
      </c>
      <c r="C22" s="42">
        <v>25</v>
      </c>
      <c r="D22" s="42">
        <v>15</v>
      </c>
      <c r="E22" s="42">
        <v>25</v>
      </c>
      <c r="F22" s="42">
        <v>10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14</v>
      </c>
      <c r="C23" s="42">
        <v>25</v>
      </c>
      <c r="D23" s="42">
        <v>14</v>
      </c>
      <c r="E23" s="42">
        <v>25</v>
      </c>
      <c r="F23" s="42">
        <v>10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12N1 Adidas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75</v>
      </c>
      <c r="K28" s="45">
        <f>I28-J28</f>
        <v>75</v>
      </c>
    </row>
    <row r="29" spans="1:13" ht="24" customHeight="1" x14ac:dyDescent="0.15">
      <c r="A29" s="2" t="str">
        <f>A16</f>
        <v>E3VB 121</v>
      </c>
      <c r="B29" s="378">
        <v>2</v>
      </c>
      <c r="C29" s="379"/>
      <c r="D29" s="378">
        <v>4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DCVA/505 12 R Thunder</v>
      </c>
      <c r="B30" s="378">
        <v>4</v>
      </c>
      <c r="C30" s="379"/>
      <c r="D30" s="378">
        <v>2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12RA White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12N1 Adidas</v>
      </c>
      <c r="C35" s="359"/>
      <c r="D35" s="360" t="str">
        <f>A30</f>
        <v>DCVA/505 12 R Thunder</v>
      </c>
      <c r="E35" s="359"/>
      <c r="F35" s="380" t="str">
        <f>A16</f>
        <v>E3VB 121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E3VB 121</v>
      </c>
      <c r="C36" s="359"/>
      <c r="D36" s="360" t="str">
        <f>A22</f>
        <v>ARVC 12RA White</v>
      </c>
      <c r="E36" s="359"/>
      <c r="F36" s="380" t="str">
        <f>A13</f>
        <v>ARVC 12N1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12N1 Adidas</v>
      </c>
      <c r="C37" s="359"/>
      <c r="D37" s="360" t="str">
        <f>A31</f>
        <v>ARVC 12RA White</v>
      </c>
      <c r="E37" s="359"/>
      <c r="F37" s="380" t="str">
        <f>A30</f>
        <v>DCVA/505 12 R Thunder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E3VB 121</v>
      </c>
      <c r="C38" s="359"/>
      <c r="D38" s="360" t="str">
        <f>A30</f>
        <v>DCVA/505 12 R Thunder</v>
      </c>
      <c r="E38" s="359"/>
      <c r="F38" s="380" t="str">
        <f>A28</f>
        <v>ARVC 12N1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DCVA/505 12 R Thunder</v>
      </c>
      <c r="C39" s="359"/>
      <c r="D39" s="360" t="str">
        <f>A31</f>
        <v>ARVC 12RA White</v>
      </c>
      <c r="E39" s="359"/>
      <c r="F39" s="380" t="str">
        <f>A16</f>
        <v>E3VB 121</v>
      </c>
      <c r="G39" s="380"/>
    </row>
    <row r="40" spans="1:12" ht="18" customHeight="1" x14ac:dyDescent="0.15">
      <c r="A40" s="3" t="s">
        <v>26</v>
      </c>
      <c r="B40" s="360" t="str">
        <f>A13</f>
        <v>ARVC 12N1 Adidas</v>
      </c>
      <c r="C40" s="359"/>
      <c r="D40" s="360" t="str">
        <f>A29</f>
        <v>E3VB 121</v>
      </c>
      <c r="E40" s="359"/>
      <c r="F40" s="380" t="str">
        <f>A22</f>
        <v>ARVC 12RA White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45"/>
  <sheetViews>
    <sheetView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47" t="str">
        <f>Pools!C55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Pools!C56</f>
        <v>ARVC Sports Centre Ct. 1</v>
      </c>
    </row>
    <row r="5" spans="1:13" s="26" customFormat="1" ht="14" x14ac:dyDescent="0.15">
      <c r="A5" s="38" t="s">
        <v>5</v>
      </c>
      <c r="B5" s="26" t="str">
        <f>Pools!A54</f>
        <v>Division 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286" t="s">
        <v>72</v>
      </c>
      <c r="E9" s="11"/>
      <c r="F9" s="11"/>
      <c r="G9" s="11"/>
    </row>
    <row r="10" spans="1:13" x14ac:dyDescent="0.1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12R1 Adidas</v>
      </c>
      <c r="C12" s="376"/>
      <c r="D12" s="360" t="str">
        <f>A16</f>
        <v>ARVC 12RA Black</v>
      </c>
      <c r="E12" s="359"/>
      <c r="F12" s="360" t="str">
        <f>A19</f>
        <v>NM Cactus 12 Black</v>
      </c>
      <c r="G12" s="359"/>
      <c r="H12" s="358" t="str">
        <f>A22</f>
        <v>SF Storm 11 Lightning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Pools!C58</f>
        <v>ARVC 12R1 Adidas</v>
      </c>
      <c r="B13" s="370"/>
      <c r="C13" s="371"/>
      <c r="D13" s="40">
        <v>25</v>
      </c>
      <c r="E13" s="40">
        <v>13</v>
      </c>
      <c r="F13" s="40">
        <v>20</v>
      </c>
      <c r="G13" s="40">
        <v>25</v>
      </c>
      <c r="H13" s="40">
        <v>25</v>
      </c>
      <c r="I13" s="40">
        <v>6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7</v>
      </c>
      <c r="F14" s="40">
        <v>20</v>
      </c>
      <c r="G14" s="40">
        <v>25</v>
      </c>
      <c r="H14" s="40">
        <v>25</v>
      </c>
      <c r="I14" s="40">
        <v>6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Pools!C59</f>
        <v>ARVC 12RA Black</v>
      </c>
      <c r="B16" s="42">
        <f>IF(E13&gt;0,E13," ")</f>
        <v>13</v>
      </c>
      <c r="C16" s="42">
        <f>IF(D13&gt;0,D13," ")</f>
        <v>25</v>
      </c>
      <c r="D16" s="370"/>
      <c r="E16" s="371"/>
      <c r="F16" s="40">
        <v>10</v>
      </c>
      <c r="G16" s="40">
        <v>25</v>
      </c>
      <c r="H16" s="40">
        <v>25</v>
      </c>
      <c r="I16" s="40">
        <v>20</v>
      </c>
      <c r="J16" s="361">
        <v>2</v>
      </c>
      <c r="K16" s="364">
        <v>3</v>
      </c>
      <c r="L16" s="365"/>
    </row>
    <row r="17" spans="1:13" s="41" customFormat="1" ht="24" customHeight="1" x14ac:dyDescent="0.2">
      <c r="A17" s="362"/>
      <c r="B17" s="42">
        <f>IF(E14&gt;0,E14," ")</f>
        <v>7</v>
      </c>
      <c r="C17" s="42">
        <f>IF(D14&gt;0,D14," ")</f>
        <v>25</v>
      </c>
      <c r="D17" s="372"/>
      <c r="E17" s="373"/>
      <c r="F17" s="40">
        <v>14</v>
      </c>
      <c r="G17" s="40">
        <v>25</v>
      </c>
      <c r="H17" s="40">
        <v>23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Pools!C60</f>
        <v>NM Cactus 12 Black</v>
      </c>
      <c r="B19" s="42">
        <f>IF(G13&gt;0,G13," ")</f>
        <v>25</v>
      </c>
      <c r="C19" s="42">
        <f>IF(F13&gt;0,F13," ")</f>
        <v>20</v>
      </c>
      <c r="D19" s="42">
        <f>IF(G16&gt;0,G16," ")</f>
        <v>25</v>
      </c>
      <c r="E19" s="42">
        <f>IF(F16&gt;0,F16," ")</f>
        <v>10</v>
      </c>
      <c r="F19" s="43"/>
      <c r="G19" s="43"/>
      <c r="H19" s="40">
        <v>25</v>
      </c>
      <c r="I19" s="40">
        <v>12</v>
      </c>
      <c r="J19" s="361">
        <v>3</v>
      </c>
      <c r="K19" s="364">
        <v>1</v>
      </c>
      <c r="L19" s="365"/>
    </row>
    <row r="20" spans="1:13" s="41" customFormat="1" ht="24" customHeight="1" x14ac:dyDescent="0.2">
      <c r="A20" s="362"/>
      <c r="B20" s="42">
        <f>IF(G14&gt;0,G14," ")</f>
        <v>25</v>
      </c>
      <c r="C20" s="42">
        <f>IF(F14&gt;0,F14," ")</f>
        <v>20</v>
      </c>
      <c r="D20" s="42">
        <f>IF(G17&gt;0,G17," ")</f>
        <v>25</v>
      </c>
      <c r="E20" s="42">
        <f>IF(F17&gt;0,F17," ")</f>
        <v>14</v>
      </c>
      <c r="F20" s="43"/>
      <c r="G20" s="43"/>
      <c r="H20" s="40">
        <v>25</v>
      </c>
      <c r="I20" s="40">
        <v>9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Pools!C61</f>
        <v>SF Storm 11 Lightning</v>
      </c>
      <c r="B22" s="42">
        <f>IF(I13&gt;0,I13," ")</f>
        <v>6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/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6</v>
      </c>
      <c r="C23" s="42">
        <f>IF(H14&gt;0,H14," ")</f>
        <v>25</v>
      </c>
      <c r="D23" s="42">
        <f>IF(I17&gt;0,I17," ")</f>
        <v>25</v>
      </c>
      <c r="E23" s="42">
        <f>IF(H17&gt;0,H17," ")</f>
        <v>23</v>
      </c>
      <c r="F23" s="42">
        <f>IF(I20&gt;0,I20," ")</f>
        <v>9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12R1 Adidas</v>
      </c>
      <c r="B28" s="378">
        <v>4</v>
      </c>
      <c r="C28" s="379"/>
      <c r="D28" s="378">
        <v>2</v>
      </c>
      <c r="E28" s="379"/>
      <c r="F28" s="378"/>
      <c r="G28" s="379"/>
      <c r="H28" s="44"/>
      <c r="I28" s="45">
        <f>D13+D14+D15+F13+F14+F15+H13+H14+H15</f>
        <v>140</v>
      </c>
      <c r="J28" s="45">
        <f>E13+E14+E15+G13+G14+G15+I13+I14+I15</f>
        <v>82</v>
      </c>
      <c r="K28" s="45">
        <f>I28-J28</f>
        <v>58</v>
      </c>
    </row>
    <row r="29" spans="1:13" ht="24" customHeight="1" x14ac:dyDescent="0.15">
      <c r="A29" s="2" t="str">
        <f>A16</f>
        <v>ARVC 12RA Black</v>
      </c>
      <c r="B29" s="378">
        <v>1</v>
      </c>
      <c r="C29" s="379"/>
      <c r="D29" s="378">
        <v>5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12 Black</v>
      </c>
      <c r="B30" s="378">
        <v>6</v>
      </c>
      <c r="C30" s="379"/>
      <c r="D30" s="378"/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SF Storm 11 Lightning</v>
      </c>
      <c r="B31" s="378">
        <v>1</v>
      </c>
      <c r="C31" s="379"/>
      <c r="D31" s="378">
        <v>5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12R1 Adidas</v>
      </c>
      <c r="C35" s="359"/>
      <c r="D35" s="360" t="str">
        <f>A30</f>
        <v>NM Cactus 12 Black</v>
      </c>
      <c r="E35" s="359"/>
      <c r="F35" s="380" t="str">
        <f>A16</f>
        <v>ARVC 12RA Black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12RA Black</v>
      </c>
      <c r="C36" s="359"/>
      <c r="D36" s="360" t="str">
        <f>A22</f>
        <v>SF Storm 11 Lightning</v>
      </c>
      <c r="E36" s="359"/>
      <c r="F36" s="380" t="str">
        <f>A13</f>
        <v>ARVC 12R1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12R1 Adidas</v>
      </c>
      <c r="C37" s="359"/>
      <c r="D37" s="360" t="str">
        <f>A31</f>
        <v>SF Storm 11 Lightning</v>
      </c>
      <c r="E37" s="359"/>
      <c r="F37" s="380" t="str">
        <f>A30</f>
        <v>NM Cactus 12 Black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ARVC 12RA Black</v>
      </c>
      <c r="C38" s="359"/>
      <c r="D38" s="360" t="str">
        <f>A30</f>
        <v>NM Cactus 12 Black</v>
      </c>
      <c r="E38" s="359"/>
      <c r="F38" s="380" t="str">
        <f>A28</f>
        <v>ARVC 12R1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NM Cactus 12 Black</v>
      </c>
      <c r="C39" s="359"/>
      <c r="D39" s="360" t="str">
        <f>A31</f>
        <v>SF Storm 11 Lightning</v>
      </c>
      <c r="E39" s="359"/>
      <c r="F39" s="380" t="str">
        <f>A16</f>
        <v>ARVC 12RA Black</v>
      </c>
      <c r="G39" s="380"/>
    </row>
    <row r="40" spans="1:12" ht="18" customHeight="1" x14ac:dyDescent="0.15">
      <c r="A40" s="3" t="s">
        <v>26</v>
      </c>
      <c r="B40" s="360" t="str">
        <f>A13</f>
        <v>ARVC 12R1 Adidas</v>
      </c>
      <c r="C40" s="359"/>
      <c r="D40" s="360" t="str">
        <f>A29</f>
        <v>ARVC 12RA Black</v>
      </c>
      <c r="E40" s="359"/>
      <c r="F40" s="380" t="str">
        <f>A22</f>
        <v>SF Storm 11 Lightning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45"/>
  <sheetViews>
    <sheetView topLeftCell="A6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51" t="str">
        <f>Pools!D55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Pools!D56</f>
        <v>ARVC Sports Centre Ct. 2</v>
      </c>
    </row>
    <row r="5" spans="1:13" s="26" customFormat="1" ht="14" x14ac:dyDescent="0.15">
      <c r="A5" s="38" t="s">
        <v>5</v>
      </c>
      <c r="B5" s="26" t="str">
        <f>Pools!A54</f>
        <v>Division V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C9" s="27" t="s">
        <v>72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DCVA/505 12N Ignite</v>
      </c>
      <c r="C12" s="376"/>
      <c r="D12" s="360" t="str">
        <f>A16</f>
        <v>ARVC 11N1 Adidas</v>
      </c>
      <c r="E12" s="359"/>
      <c r="F12" s="360" t="str">
        <f>A19</f>
        <v>NM Cactus 11/12 White</v>
      </c>
      <c r="G12" s="359"/>
      <c r="H12" s="358" t="str">
        <f>A22</f>
        <v>ARVC 12RA Red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Pools!D58</f>
        <v>DCVA/505 12N Ignite</v>
      </c>
      <c r="B13" s="370"/>
      <c r="C13" s="371"/>
      <c r="D13" s="40">
        <v>25</v>
      </c>
      <c r="E13" s="40">
        <v>12</v>
      </c>
      <c r="F13" s="40">
        <v>25</v>
      </c>
      <c r="G13" s="40">
        <v>8</v>
      </c>
      <c r="H13" s="40">
        <v>25</v>
      </c>
      <c r="I13" s="40">
        <v>7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16</v>
      </c>
      <c r="F14" s="40">
        <v>25</v>
      </c>
      <c r="G14" s="40">
        <v>5</v>
      </c>
      <c r="H14" s="40">
        <v>25</v>
      </c>
      <c r="I14" s="40">
        <v>4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Pools!D59</f>
        <v>ARVC 11N1 Adidas</v>
      </c>
      <c r="B16" s="42">
        <v>12</v>
      </c>
      <c r="C16" s="42">
        <v>25</v>
      </c>
      <c r="D16" s="370"/>
      <c r="E16" s="371"/>
      <c r="F16" s="40">
        <v>25</v>
      </c>
      <c r="G16" s="40">
        <v>16</v>
      </c>
      <c r="H16" s="40">
        <v>25</v>
      </c>
      <c r="I16" s="40">
        <v>10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v>16</v>
      </c>
      <c r="C17" s="42">
        <v>25</v>
      </c>
      <c r="D17" s="372"/>
      <c r="E17" s="373"/>
      <c r="F17" s="40">
        <v>25</v>
      </c>
      <c r="G17" s="40">
        <v>17</v>
      </c>
      <c r="H17" s="40">
        <v>25</v>
      </c>
      <c r="I17" s="40">
        <v>9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Pools!D60</f>
        <v>NM Cactus 11/12 White</v>
      </c>
      <c r="B19" s="42">
        <v>8</v>
      </c>
      <c r="C19" s="42">
        <v>25</v>
      </c>
      <c r="D19" s="42">
        <v>16</v>
      </c>
      <c r="E19" s="42">
        <v>25</v>
      </c>
      <c r="F19" s="43"/>
      <c r="G19" s="43"/>
      <c r="H19" s="40">
        <v>25</v>
      </c>
      <c r="I19" s="40">
        <v>9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v>5</v>
      </c>
      <c r="C20" s="42">
        <v>25</v>
      </c>
      <c r="D20" s="42">
        <v>17</v>
      </c>
      <c r="E20" s="42">
        <v>25</v>
      </c>
      <c r="F20" s="43"/>
      <c r="G20" s="43"/>
      <c r="H20" s="40">
        <v>25</v>
      </c>
      <c r="I20" s="40">
        <v>12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Pools!D61</f>
        <v>ARVC 12RA Red</v>
      </c>
      <c r="B22" s="42">
        <v>7</v>
      </c>
      <c r="C22" s="42">
        <v>25</v>
      </c>
      <c r="D22" s="42">
        <v>10</v>
      </c>
      <c r="E22" s="42">
        <v>25</v>
      </c>
      <c r="F22" s="42">
        <v>9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4</v>
      </c>
      <c r="C23" s="42">
        <v>25</v>
      </c>
      <c r="D23" s="42">
        <v>9</v>
      </c>
      <c r="E23" s="42">
        <v>25</v>
      </c>
      <c r="F23" s="42">
        <v>12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12N Ignite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52</v>
      </c>
      <c r="K28" s="45">
        <f>I28-J28</f>
        <v>98</v>
      </c>
    </row>
    <row r="29" spans="1:13" ht="24" customHeight="1" x14ac:dyDescent="0.15">
      <c r="A29" s="2" t="str">
        <f>A16</f>
        <v>ARVC 11N1 Adidas</v>
      </c>
      <c r="B29" s="378">
        <v>4</v>
      </c>
      <c r="C29" s="379"/>
      <c r="D29" s="378">
        <v>2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78">
        <v>2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12RA Red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DCVA/505 12N Ignite</v>
      </c>
      <c r="C35" s="359"/>
      <c r="D35" s="360" t="str">
        <f>A30</f>
        <v>NM Cactus 11/12 White</v>
      </c>
      <c r="E35" s="359"/>
      <c r="F35" s="380" t="str">
        <f>A16</f>
        <v>ARVC 11N1 Adidas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11N1 Adidas</v>
      </c>
      <c r="C36" s="359"/>
      <c r="D36" s="360" t="str">
        <f>A22</f>
        <v>ARVC 12RA Red</v>
      </c>
      <c r="E36" s="359"/>
      <c r="F36" s="380" t="str">
        <f>A13</f>
        <v>DCVA/505 12N Ignite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DCVA/505 12N Ignite</v>
      </c>
      <c r="C37" s="359"/>
      <c r="D37" s="360" t="str">
        <f>A31</f>
        <v>ARVC 12RA Red</v>
      </c>
      <c r="E37" s="359"/>
      <c r="F37" s="380" t="str">
        <f>A30</f>
        <v>NM Cactus 11/12 White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ARVC 11N1 Adidas</v>
      </c>
      <c r="C38" s="359"/>
      <c r="D38" s="360" t="str">
        <f>A30</f>
        <v>NM Cactus 11/12 White</v>
      </c>
      <c r="E38" s="359"/>
      <c r="F38" s="380" t="str">
        <f>A28</f>
        <v>DCVA/505 12N Ignite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NM Cactus 11/12 White</v>
      </c>
      <c r="C39" s="359"/>
      <c r="D39" s="360" t="str">
        <f>A31</f>
        <v>ARVC 12RA Red</v>
      </c>
      <c r="E39" s="359"/>
      <c r="F39" s="380" t="str">
        <f>A16</f>
        <v>ARVC 11N1 Adidas</v>
      </c>
      <c r="G39" s="380"/>
    </row>
    <row r="40" spans="1:12" ht="18" customHeight="1" x14ac:dyDescent="0.15">
      <c r="A40" s="3" t="s">
        <v>26</v>
      </c>
      <c r="B40" s="360" t="str">
        <f>A13</f>
        <v>DCVA/505 12N Ignite</v>
      </c>
      <c r="C40" s="359"/>
      <c r="D40" s="360" t="str">
        <f>A29</f>
        <v>ARVC 11N1 Adidas</v>
      </c>
      <c r="E40" s="359"/>
      <c r="F40" s="380" t="str">
        <f>A22</f>
        <v>ARVC 12RA Red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H102"/>
  <sheetViews>
    <sheetView topLeftCell="A5" workbookViewId="0">
      <selection activeCell="A25" sqref="A25"/>
    </sheetView>
  </sheetViews>
  <sheetFormatPr baseColWidth="10" defaultRowHeight="13" x14ac:dyDescent="0.15"/>
  <cols>
    <col min="1" max="1" width="25.6640625" customWidth="1"/>
    <col min="2" max="3" width="28.6640625" customWidth="1"/>
    <col min="4" max="4" width="31.5" bestFit="1" customWidth="1"/>
    <col min="5" max="6" width="28.6640625" customWidth="1"/>
    <col min="7" max="7" width="25.6640625" customWidth="1"/>
    <col min="8" max="256" width="8.83203125" customWidth="1"/>
  </cols>
  <sheetData>
    <row r="1" spans="1:8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</row>
    <row r="2" spans="1:8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</row>
    <row r="3" spans="1:8" ht="18" x14ac:dyDescent="0.2">
      <c r="A3" s="388"/>
      <c r="B3" s="388"/>
      <c r="C3" s="5"/>
      <c r="D3" s="5"/>
    </row>
    <row r="4" spans="1:8" ht="20" x14ac:dyDescent="0.2">
      <c r="A4" s="385" t="str">
        <f>Pools!A54</f>
        <v>Division V</v>
      </c>
      <c r="B4" s="385"/>
      <c r="C4" s="385"/>
      <c r="D4" s="385"/>
      <c r="E4" s="385"/>
      <c r="F4" s="385"/>
      <c r="G4" s="385"/>
    </row>
    <row r="5" spans="1:8" ht="20" x14ac:dyDescent="0.2">
      <c r="A5" s="385" t="s">
        <v>33</v>
      </c>
      <c r="B5" s="385"/>
      <c r="C5" s="385"/>
      <c r="D5" s="385"/>
      <c r="E5" s="385"/>
      <c r="F5" s="385"/>
      <c r="G5" s="385"/>
    </row>
    <row r="6" spans="1:8" ht="13.25" customHeight="1" x14ac:dyDescent="0.2">
      <c r="A6" s="15"/>
      <c r="B6" s="15"/>
      <c r="C6" s="15"/>
      <c r="D6" s="15"/>
      <c r="E6" s="15"/>
      <c r="F6" s="15"/>
      <c r="G6" s="15"/>
    </row>
    <row r="7" spans="1:8" s="190" customFormat="1" ht="16" x14ac:dyDescent="0.2">
      <c r="C7" s="191" t="s">
        <v>263</v>
      </c>
      <c r="D7" s="191" t="s">
        <v>32</v>
      </c>
      <c r="E7" s="191" t="s">
        <v>264</v>
      </c>
    </row>
    <row r="8" spans="1:8" s="190" customFormat="1" ht="16" x14ac:dyDescent="0.2"/>
    <row r="9" spans="1:8" s="190" customFormat="1" ht="16" x14ac:dyDescent="0.2">
      <c r="A9" s="386" t="s">
        <v>31</v>
      </c>
      <c r="B9" s="386"/>
      <c r="C9" s="386"/>
      <c r="D9" s="386"/>
      <c r="E9" s="386"/>
      <c r="F9" s="386"/>
      <c r="G9" s="386"/>
      <c r="H9" s="192"/>
    </row>
    <row r="10" spans="1:8" s="190" customFormat="1" ht="16" x14ac:dyDescent="0.2">
      <c r="B10" s="191"/>
      <c r="C10" s="191"/>
      <c r="D10" s="191"/>
      <c r="E10" s="191"/>
      <c r="F10" s="191"/>
    </row>
    <row r="11" spans="1:8" s="190" customFormat="1" ht="16" x14ac:dyDescent="0.2"/>
    <row r="12" spans="1:8" s="190" customFormat="1" ht="28.5" customHeight="1" thickBot="1" x14ac:dyDescent="0.25">
      <c r="A12" s="28"/>
      <c r="B12" s="28"/>
      <c r="C12" s="28"/>
      <c r="D12" s="60" t="s">
        <v>374</v>
      </c>
      <c r="E12" s="28"/>
      <c r="F12" s="28"/>
      <c r="G12" s="28"/>
    </row>
    <row r="13" spans="1:8" s="190" customFormat="1" ht="28.5" customHeight="1" thickTop="1" x14ac:dyDescent="0.2">
      <c r="A13" s="28"/>
      <c r="B13" s="28"/>
      <c r="C13" s="28"/>
      <c r="D13" s="193"/>
      <c r="E13" s="28"/>
      <c r="F13" s="28"/>
      <c r="G13" s="28"/>
    </row>
    <row r="14" spans="1:8" s="190" customFormat="1" ht="28.5" customHeight="1" x14ac:dyDescent="0.2">
      <c r="A14" s="28"/>
      <c r="B14" s="28"/>
      <c r="C14" s="28"/>
      <c r="D14" s="194" t="s">
        <v>53</v>
      </c>
      <c r="E14" s="28"/>
      <c r="F14" s="28"/>
      <c r="G14" s="28"/>
    </row>
    <row r="15" spans="1:8" s="190" customFormat="1" ht="28.5" customHeight="1" thickBot="1" x14ac:dyDescent="0.25">
      <c r="A15" s="28"/>
      <c r="B15" s="28"/>
      <c r="C15" s="195" t="s">
        <v>229</v>
      </c>
      <c r="D15" s="196" t="str">
        <f>C7</f>
        <v>ARVC SC Ct. 1</v>
      </c>
      <c r="E15" s="197" t="s">
        <v>237</v>
      </c>
      <c r="F15" s="28"/>
      <c r="G15" s="28"/>
    </row>
    <row r="16" spans="1:8" s="190" customFormat="1" ht="28.5" customHeight="1" x14ac:dyDescent="0.2">
      <c r="A16" s="28"/>
      <c r="B16" s="28"/>
      <c r="C16" s="320" t="s">
        <v>448</v>
      </c>
      <c r="D16" s="199" t="s">
        <v>58</v>
      </c>
      <c r="E16" s="319" t="s">
        <v>447</v>
      </c>
      <c r="F16" s="28"/>
      <c r="G16" s="28"/>
    </row>
    <row r="17" spans="1:7" s="190" customFormat="1" ht="28.5" customHeight="1" x14ac:dyDescent="0.2">
      <c r="A17" s="28"/>
      <c r="B17" s="28"/>
      <c r="C17" s="201"/>
      <c r="D17" s="202"/>
      <c r="E17" s="203"/>
      <c r="F17" s="28"/>
      <c r="G17" s="28"/>
    </row>
    <row r="18" spans="1:7" s="190" customFormat="1" ht="28.5" customHeight="1" thickBot="1" x14ac:dyDescent="0.25">
      <c r="A18" s="28"/>
      <c r="B18" s="28"/>
      <c r="C18" s="204" t="s">
        <v>311</v>
      </c>
      <c r="D18" s="205"/>
      <c r="E18" s="206" t="s">
        <v>41</v>
      </c>
      <c r="F18" s="28"/>
      <c r="G18" s="28"/>
    </row>
    <row r="19" spans="1:7" s="190" customFormat="1" ht="28.5" customHeight="1" thickTop="1" thickBot="1" x14ac:dyDescent="0.25">
      <c r="A19" s="28"/>
      <c r="B19" s="207" t="s">
        <v>158</v>
      </c>
      <c r="C19" s="208" t="str">
        <f>E19</f>
        <v>ARVC SC Ct. 1</v>
      </c>
      <c r="D19" s="209" t="s">
        <v>349</v>
      </c>
      <c r="E19" s="210" t="str">
        <f>D33</f>
        <v>ARVC SC Ct. 1</v>
      </c>
      <c r="F19" s="211" t="s">
        <v>230</v>
      </c>
      <c r="G19" s="28"/>
    </row>
    <row r="20" spans="1:7" s="190" customFormat="1" ht="28.5" customHeight="1" thickBot="1" x14ac:dyDescent="0.25">
      <c r="A20" s="28"/>
      <c r="B20" s="320" t="s">
        <v>548</v>
      </c>
      <c r="C20" s="212" t="s">
        <v>49</v>
      </c>
      <c r="D20" s="60" t="s">
        <v>378</v>
      </c>
      <c r="E20" s="214" t="s">
        <v>48</v>
      </c>
      <c r="F20" s="319" t="s">
        <v>533</v>
      </c>
      <c r="G20" s="28"/>
    </row>
    <row r="21" spans="1:7" s="190" customFormat="1" ht="28.5" customHeight="1" thickTop="1" x14ac:dyDescent="0.2">
      <c r="A21" s="28"/>
      <c r="B21" s="212"/>
      <c r="C21" s="212"/>
      <c r="D21" s="193"/>
      <c r="E21" s="203"/>
      <c r="F21" s="203"/>
      <c r="G21" s="28"/>
    </row>
    <row r="22" spans="1:7" s="190" customFormat="1" ht="28.5" customHeight="1" x14ac:dyDescent="0.2">
      <c r="A22" s="28"/>
      <c r="B22" s="212"/>
      <c r="C22" s="212"/>
      <c r="D22" s="194" t="s">
        <v>54</v>
      </c>
      <c r="E22" s="203"/>
      <c r="F22" s="203"/>
      <c r="G22" s="28"/>
    </row>
    <row r="23" spans="1:7" s="190" customFormat="1" ht="28.5" customHeight="1" thickBot="1" x14ac:dyDescent="0.25">
      <c r="A23" s="28"/>
      <c r="B23" s="201"/>
      <c r="C23" s="215" t="s">
        <v>449</v>
      </c>
      <c r="D23" s="196" t="str">
        <f>E7</f>
        <v>ARVC SC Ct. 2</v>
      </c>
      <c r="E23" s="207" t="s">
        <v>446</v>
      </c>
      <c r="F23" s="214"/>
      <c r="G23" s="28"/>
    </row>
    <row r="24" spans="1:7" s="190" customFormat="1" ht="28.5" customHeight="1" x14ac:dyDescent="0.2">
      <c r="A24" s="28"/>
      <c r="B24" s="201"/>
      <c r="C24" s="322" t="s">
        <v>158</v>
      </c>
      <c r="D24" s="199" t="s">
        <v>170</v>
      </c>
      <c r="E24" s="322" t="s">
        <v>230</v>
      </c>
      <c r="F24" s="214"/>
      <c r="G24" s="28"/>
    </row>
    <row r="25" spans="1:7" s="190" customFormat="1" ht="28.5" customHeight="1" x14ac:dyDescent="0.2">
      <c r="A25" s="28"/>
      <c r="B25" s="201"/>
      <c r="C25" s="28"/>
      <c r="D25" s="202"/>
      <c r="E25" s="28"/>
      <c r="F25" s="214"/>
      <c r="G25" s="28"/>
    </row>
    <row r="26" spans="1:7" s="190" customFormat="1" ht="28.5" customHeight="1" thickBot="1" x14ac:dyDescent="0.25">
      <c r="A26" s="28"/>
      <c r="B26" s="201"/>
      <c r="C26" s="28"/>
      <c r="D26" s="205"/>
      <c r="E26" s="28"/>
      <c r="F26" s="203"/>
      <c r="G26" s="28"/>
    </row>
    <row r="27" spans="1:7" s="190" customFormat="1" ht="28.5" customHeight="1" thickTop="1" x14ac:dyDescent="0.2">
      <c r="A27" s="60" t="s">
        <v>589</v>
      </c>
      <c r="B27" s="216" t="s">
        <v>313</v>
      </c>
      <c r="C27" s="28"/>
      <c r="D27" s="209" t="s">
        <v>352</v>
      </c>
      <c r="E27" s="28"/>
      <c r="F27" s="206" t="s">
        <v>312</v>
      </c>
      <c r="G27" s="28" t="s">
        <v>509</v>
      </c>
    </row>
    <row r="28" spans="1:7" s="190" customFormat="1" ht="28.5" customHeight="1" thickBot="1" x14ac:dyDescent="0.25">
      <c r="A28" s="207" t="s">
        <v>158</v>
      </c>
      <c r="B28" s="208" t="str">
        <f>F28</f>
        <v>ARVC SC Ct. 1</v>
      </c>
      <c r="C28" s="28"/>
      <c r="D28" s="28"/>
      <c r="E28" s="217"/>
      <c r="F28" s="210" t="str">
        <f>C19</f>
        <v>ARVC SC Ct. 1</v>
      </c>
      <c r="G28" s="211" t="s">
        <v>230</v>
      </c>
    </row>
    <row r="29" spans="1:7" s="190" customFormat="1" ht="28.5" customHeight="1" x14ac:dyDescent="0.2">
      <c r="A29" s="218" t="s">
        <v>34</v>
      </c>
      <c r="B29" s="212" t="s">
        <v>114</v>
      </c>
      <c r="C29" s="28"/>
      <c r="D29" s="60"/>
      <c r="E29" s="217"/>
      <c r="F29" s="214" t="s">
        <v>120</v>
      </c>
      <c r="G29" s="218" t="s">
        <v>35</v>
      </c>
    </row>
    <row r="30" spans="1:7" s="190" customFormat="1" ht="28.5" customHeight="1" thickBot="1" x14ac:dyDescent="0.25">
      <c r="A30" s="218" t="s">
        <v>36</v>
      </c>
      <c r="B30" s="201"/>
      <c r="C30" s="219"/>
      <c r="D30" s="60" t="s">
        <v>377</v>
      </c>
      <c r="E30" s="28"/>
      <c r="F30" s="203"/>
      <c r="G30" s="218" t="s">
        <v>36</v>
      </c>
    </row>
    <row r="31" spans="1:7" s="190" customFormat="1" ht="28.5" customHeight="1" thickTop="1" x14ac:dyDescent="0.2">
      <c r="A31" s="28"/>
      <c r="B31" s="201"/>
      <c r="C31" s="60"/>
      <c r="D31" s="193"/>
      <c r="E31" s="28"/>
      <c r="F31" s="203"/>
      <c r="G31" s="28"/>
    </row>
    <row r="32" spans="1:7" s="190" customFormat="1" ht="28.5" customHeight="1" x14ac:dyDescent="0.2">
      <c r="A32" s="28"/>
      <c r="B32" s="201"/>
      <c r="C32" s="60"/>
      <c r="D32" s="194" t="s">
        <v>39</v>
      </c>
      <c r="E32" s="28"/>
      <c r="F32" s="203"/>
      <c r="G32" s="28"/>
    </row>
    <row r="33" spans="1:7" s="190" customFormat="1" ht="28.5" customHeight="1" thickBot="1" x14ac:dyDescent="0.25">
      <c r="A33" s="28"/>
      <c r="B33" s="201"/>
      <c r="C33" s="220" t="s">
        <v>149</v>
      </c>
      <c r="D33" s="196" t="str">
        <f>D15</f>
        <v>ARVC SC Ct. 1</v>
      </c>
      <c r="E33" s="197" t="s">
        <v>238</v>
      </c>
      <c r="F33" s="203"/>
      <c r="G33" s="28"/>
    </row>
    <row r="34" spans="1:7" s="190" customFormat="1" ht="28.5" customHeight="1" x14ac:dyDescent="0.2">
      <c r="A34" s="28"/>
      <c r="B34" s="201"/>
      <c r="C34" s="320" t="s">
        <v>521</v>
      </c>
      <c r="D34" s="202" t="s">
        <v>46</v>
      </c>
      <c r="E34" s="319" t="s">
        <v>520</v>
      </c>
      <c r="F34" s="203"/>
      <c r="G34" s="28"/>
    </row>
    <row r="35" spans="1:7" s="190" customFormat="1" ht="28.5" customHeight="1" x14ac:dyDescent="0.2">
      <c r="A35" s="28"/>
      <c r="B35" s="201"/>
      <c r="C35" s="201"/>
      <c r="D35" s="202"/>
      <c r="E35" s="203"/>
      <c r="F35" s="203"/>
      <c r="G35" s="28"/>
    </row>
    <row r="36" spans="1:7" s="190" customFormat="1" ht="28.5" customHeight="1" thickBot="1" x14ac:dyDescent="0.25">
      <c r="A36" s="217"/>
      <c r="B36" s="201"/>
      <c r="C36" s="204" t="s">
        <v>169</v>
      </c>
      <c r="D36" s="221"/>
      <c r="E36" s="206" t="s">
        <v>168</v>
      </c>
      <c r="F36" s="203"/>
      <c r="G36" s="28"/>
    </row>
    <row r="37" spans="1:7" s="190" customFormat="1" ht="28.5" customHeight="1" thickTop="1" thickBot="1" x14ac:dyDescent="0.25">
      <c r="A37" s="28"/>
      <c r="B37" s="222" t="s">
        <v>149</v>
      </c>
      <c r="C37" s="208" t="str">
        <f>C19</f>
        <v>ARVC SC Ct. 1</v>
      </c>
      <c r="D37" s="223" t="s">
        <v>353</v>
      </c>
      <c r="E37" s="210" t="str">
        <f>C19</f>
        <v>ARVC SC Ct. 1</v>
      </c>
      <c r="F37" s="222" t="s">
        <v>140</v>
      </c>
      <c r="G37" s="28"/>
    </row>
    <row r="38" spans="1:7" s="190" customFormat="1" ht="28.5" customHeight="1" thickBot="1" x14ac:dyDescent="0.25">
      <c r="A38" s="28"/>
      <c r="B38" s="28" t="s">
        <v>581</v>
      </c>
      <c r="C38" s="212" t="s">
        <v>45</v>
      </c>
      <c r="D38" s="213" t="s">
        <v>375</v>
      </c>
      <c r="E38" s="214" t="s">
        <v>51</v>
      </c>
      <c r="F38" s="321" t="s">
        <v>565</v>
      </c>
      <c r="G38" s="28"/>
    </row>
    <row r="39" spans="1:7" s="190" customFormat="1" ht="28.5" customHeight="1" thickTop="1" x14ac:dyDescent="0.2">
      <c r="A39" s="224"/>
      <c r="B39" s="60"/>
      <c r="C39" s="201"/>
      <c r="D39" s="193"/>
      <c r="E39" s="203"/>
      <c r="F39" s="28"/>
      <c r="G39" s="28"/>
    </row>
    <row r="40" spans="1:7" s="190" customFormat="1" ht="28.5" customHeight="1" x14ac:dyDescent="0.2">
      <c r="A40" s="28"/>
      <c r="B40" s="28"/>
      <c r="C40" s="201"/>
      <c r="D40" s="194" t="s">
        <v>40</v>
      </c>
      <c r="E40" s="203"/>
      <c r="F40" s="28"/>
      <c r="G40" s="28"/>
    </row>
    <row r="41" spans="1:7" s="190" customFormat="1" ht="28.5" customHeight="1" thickBot="1" x14ac:dyDescent="0.25">
      <c r="A41" s="28"/>
      <c r="B41" s="28"/>
      <c r="C41" s="215" t="s">
        <v>236</v>
      </c>
      <c r="D41" s="196" t="str">
        <f>D23</f>
        <v>ARVC SC Ct. 2</v>
      </c>
      <c r="E41" s="225" t="s">
        <v>140</v>
      </c>
      <c r="G41" s="28"/>
    </row>
    <row r="42" spans="1:7" s="190" customFormat="1" ht="28.5" customHeight="1" x14ac:dyDescent="0.2">
      <c r="A42" s="28"/>
      <c r="B42" s="28"/>
      <c r="C42" s="322" t="s">
        <v>459</v>
      </c>
      <c r="D42" s="202" t="s">
        <v>47</v>
      </c>
      <c r="E42" s="321" t="s">
        <v>458</v>
      </c>
      <c r="F42" s="28"/>
      <c r="G42" s="28"/>
    </row>
    <row r="43" spans="1:7" s="190" customFormat="1" ht="28.5" customHeight="1" x14ac:dyDescent="0.2">
      <c r="A43" s="28"/>
      <c r="B43" s="28"/>
      <c r="C43" s="28"/>
      <c r="D43" s="202"/>
      <c r="E43" s="28"/>
      <c r="F43" s="28"/>
      <c r="G43" s="28"/>
    </row>
    <row r="44" spans="1:7" s="190" customFormat="1" ht="28.5" customHeight="1" thickBot="1" x14ac:dyDescent="0.25">
      <c r="A44" s="60"/>
      <c r="B44" s="60"/>
      <c r="C44" s="28"/>
      <c r="D44" s="221"/>
      <c r="E44" s="226" t="s">
        <v>314</v>
      </c>
      <c r="F44" s="227"/>
      <c r="G44" s="28"/>
    </row>
    <row r="45" spans="1:7" s="190" customFormat="1" ht="28.5" customHeight="1" thickTop="1" x14ac:dyDescent="0.2">
      <c r="A45" s="60"/>
      <c r="B45" s="60"/>
      <c r="C45" s="60"/>
      <c r="D45" s="209" t="s">
        <v>348</v>
      </c>
      <c r="E45" s="28"/>
      <c r="F45" s="28"/>
      <c r="G45" s="28"/>
    </row>
    <row r="46" spans="1:7" s="190" customFormat="1" ht="28.5" customHeight="1" x14ac:dyDescent="0.2">
      <c r="A46" s="228"/>
      <c r="B46" s="228"/>
      <c r="C46" s="228"/>
      <c r="D46" s="228"/>
      <c r="E46" s="228"/>
      <c r="F46" s="28"/>
      <c r="G46" s="28"/>
    </row>
    <row r="47" spans="1:7" s="190" customFormat="1" ht="28.5" customHeight="1" x14ac:dyDescent="0.2">
      <c r="A47" s="233"/>
      <c r="B47" s="234" t="s">
        <v>153</v>
      </c>
      <c r="C47" s="235"/>
      <c r="D47" s="228"/>
      <c r="E47" s="228"/>
      <c r="F47" s="236"/>
      <c r="G47" s="229"/>
    </row>
    <row r="48" spans="1:7" ht="22.5" customHeight="1" x14ac:dyDescent="0.15">
      <c r="A48" s="16"/>
      <c r="B48" s="16"/>
      <c r="C48" s="17"/>
      <c r="D48" s="16"/>
      <c r="E48" s="16"/>
      <c r="F48" s="16"/>
      <c r="G48" s="16"/>
    </row>
    <row r="49" spans="1:7" ht="22.5" customHeight="1" x14ac:dyDescent="0.2">
      <c r="A49" s="16"/>
      <c r="B49" s="60"/>
      <c r="C49" s="60"/>
      <c r="D49" s="60"/>
      <c r="E49" s="16"/>
      <c r="F49" s="16"/>
      <c r="G49" s="16"/>
    </row>
    <row r="50" spans="1:7" ht="22.5" customHeight="1" x14ac:dyDescent="0.15">
      <c r="A50" s="16"/>
      <c r="B50" s="16"/>
      <c r="C50" s="16"/>
      <c r="D50" s="16"/>
      <c r="E50" s="16"/>
      <c r="F50" s="14"/>
      <c r="G50" s="14"/>
    </row>
    <row r="51" spans="1:7" ht="22.5" customHeight="1" x14ac:dyDescent="0.15">
      <c r="A51" s="16"/>
      <c r="B51" s="16"/>
      <c r="C51" s="16"/>
      <c r="D51" s="16"/>
      <c r="E51" s="16"/>
      <c r="F51" s="14"/>
      <c r="G51" s="14"/>
    </row>
    <row r="52" spans="1:7" x14ac:dyDescent="0.15">
      <c r="A52" s="14"/>
      <c r="B52" s="14"/>
      <c r="C52" s="14"/>
      <c r="D52" s="14"/>
      <c r="E52" s="14"/>
      <c r="F52" s="14"/>
      <c r="G52" s="14"/>
    </row>
    <row r="53" spans="1:7" x14ac:dyDescent="0.15">
      <c r="A53" s="14"/>
      <c r="B53" s="20"/>
      <c r="C53" s="14"/>
      <c r="D53" s="14"/>
      <c r="E53" s="14"/>
      <c r="F53" s="14"/>
      <c r="G53" s="14"/>
    </row>
    <row r="54" spans="1:7" x14ac:dyDescent="0.15">
      <c r="A54" s="14"/>
      <c r="B54" s="20"/>
      <c r="C54" s="14"/>
      <c r="D54" s="14"/>
      <c r="E54" s="14"/>
      <c r="F54" s="14"/>
      <c r="G54" s="14"/>
    </row>
    <row r="55" spans="1:7" x14ac:dyDescent="0.15">
      <c r="A55" s="14"/>
      <c r="B55" s="20"/>
      <c r="C55" s="14"/>
      <c r="D55" s="14"/>
      <c r="E55" s="14"/>
      <c r="F55" s="14"/>
      <c r="G55" s="14"/>
    </row>
    <row r="56" spans="1:7" x14ac:dyDescent="0.15">
      <c r="A56" s="14"/>
      <c r="B56" s="14"/>
      <c r="C56" s="14"/>
      <c r="D56" s="14"/>
      <c r="E56" s="14"/>
      <c r="F56" s="14"/>
      <c r="G56" s="14"/>
    </row>
    <row r="57" spans="1:7" x14ac:dyDescent="0.15">
      <c r="A57" s="14"/>
      <c r="B57" s="14"/>
      <c r="C57" s="14"/>
      <c r="D57" s="14"/>
      <c r="E57" s="14"/>
      <c r="F57" s="14"/>
      <c r="G57" s="14"/>
    </row>
    <row r="58" spans="1:7" ht="16" x14ac:dyDescent="0.2">
      <c r="A58" s="60"/>
      <c r="B58" s="60"/>
      <c r="C58" s="60"/>
      <c r="D58" s="60"/>
      <c r="E58" s="14"/>
      <c r="F58" s="14"/>
      <c r="G58" s="14"/>
    </row>
    <row r="59" spans="1:7" x14ac:dyDescent="0.15">
      <c r="A59" s="14"/>
      <c r="B59" s="14"/>
      <c r="C59" s="14"/>
      <c r="D59" s="14"/>
      <c r="E59" s="14"/>
      <c r="F59" s="14"/>
      <c r="G59" s="14"/>
    </row>
    <row r="60" spans="1:7" x14ac:dyDescent="0.15">
      <c r="A60" s="14"/>
      <c r="B60" s="14"/>
      <c r="C60" s="14"/>
      <c r="D60" s="14"/>
      <c r="E60" s="14"/>
      <c r="F60" s="14"/>
      <c r="G60" s="14"/>
    </row>
    <row r="61" spans="1:7" x14ac:dyDescent="0.15">
      <c r="A61" s="14"/>
      <c r="B61" s="14"/>
      <c r="C61" s="14"/>
      <c r="D61" s="14"/>
      <c r="E61" s="14"/>
      <c r="F61" s="14"/>
      <c r="G61" s="14"/>
    </row>
    <row r="62" spans="1:7" x14ac:dyDescent="0.15">
      <c r="A62" s="14"/>
      <c r="B62" s="14"/>
      <c r="C62" s="14"/>
      <c r="D62" s="14"/>
      <c r="E62" s="14"/>
      <c r="F62" s="14"/>
      <c r="G62" s="14"/>
    </row>
    <row r="63" spans="1:7" x14ac:dyDescent="0.15">
      <c r="A63" s="14"/>
      <c r="B63" s="14"/>
      <c r="C63" s="14"/>
      <c r="D63" s="14"/>
      <c r="E63" s="14"/>
      <c r="F63" s="14"/>
      <c r="G63" s="14"/>
    </row>
    <row r="64" spans="1:7" x14ac:dyDescent="0.15">
      <c r="A64" s="14"/>
      <c r="B64" s="14"/>
      <c r="C64" s="14"/>
      <c r="D64" s="14"/>
      <c r="E64" s="14"/>
      <c r="F64" s="14"/>
      <c r="G64" s="14"/>
    </row>
    <row r="65" spans="1:7" x14ac:dyDescent="0.15">
      <c r="A65" s="14"/>
      <c r="B65" s="14"/>
      <c r="C65" s="14"/>
      <c r="D65" s="14"/>
      <c r="E65" s="14"/>
      <c r="F65" s="14"/>
      <c r="G65" s="14"/>
    </row>
    <row r="67" spans="1:7" ht="16" x14ac:dyDescent="0.2">
      <c r="B67" s="60"/>
      <c r="C67" s="60"/>
    </row>
    <row r="76" spans="1:7" ht="16" x14ac:dyDescent="0.2">
      <c r="C76" s="60"/>
    </row>
    <row r="85" spans="2:4" ht="16" x14ac:dyDescent="0.2">
      <c r="B85" s="60"/>
      <c r="C85" s="60"/>
      <c r="D85" s="60"/>
    </row>
    <row r="93" spans="2:4" ht="16" x14ac:dyDescent="0.2">
      <c r="B93" s="60"/>
      <c r="C93" s="60"/>
      <c r="D93" s="60"/>
    </row>
    <row r="102" spans="1:5" ht="16" x14ac:dyDescent="0.2">
      <c r="A102" s="60"/>
      <c r="B102" s="60"/>
      <c r="C102" s="60"/>
      <c r="D102" s="60"/>
      <c r="E102" s="60"/>
    </row>
  </sheetData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scale="48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H106"/>
  <sheetViews>
    <sheetView topLeftCell="B1" workbookViewId="0">
      <selection activeCell="B25" sqref="B25"/>
    </sheetView>
  </sheetViews>
  <sheetFormatPr baseColWidth="10" defaultRowHeight="13" x14ac:dyDescent="0.15"/>
  <cols>
    <col min="1" max="1" width="0.83203125" customWidth="1"/>
    <col min="2" max="2" width="25.6640625" customWidth="1"/>
    <col min="3" max="3" width="31.6640625" customWidth="1"/>
    <col min="4" max="6" width="27.6640625" customWidth="1"/>
    <col min="7" max="7" width="31.6640625" bestFit="1" customWidth="1"/>
    <col min="8" max="8" width="25.6640625" customWidth="1"/>
    <col min="9" max="256" width="8.83203125" customWidth="1"/>
  </cols>
  <sheetData>
    <row r="1" spans="1:8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  <c r="H1" s="387"/>
    </row>
    <row r="2" spans="1:8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</row>
    <row r="3" spans="1:8" ht="18" x14ac:dyDescent="0.2">
      <c r="A3" s="388" t="s">
        <v>72</v>
      </c>
      <c r="B3" s="388"/>
      <c r="C3" s="388"/>
      <c r="D3" s="5"/>
      <c r="E3" s="5"/>
    </row>
    <row r="4" spans="1:8" ht="20" x14ac:dyDescent="0.2">
      <c r="A4" s="385" t="str">
        <f>Pools!A54</f>
        <v>Division V</v>
      </c>
      <c r="B4" s="385"/>
      <c r="C4" s="385"/>
      <c r="D4" s="385"/>
      <c r="E4" s="385"/>
      <c r="F4" s="385"/>
      <c r="G4" s="385"/>
      <c r="H4" s="385"/>
    </row>
    <row r="5" spans="1:8" ht="20" x14ac:dyDescent="0.2">
      <c r="A5" s="385" t="s">
        <v>61</v>
      </c>
      <c r="B5" s="385"/>
      <c r="C5" s="385"/>
      <c r="D5" s="385"/>
      <c r="E5" s="385"/>
      <c r="F5" s="385"/>
      <c r="G5" s="385"/>
      <c r="H5" s="385"/>
    </row>
    <row r="6" spans="1:8" ht="20" x14ac:dyDescent="0.2">
      <c r="A6" s="15"/>
      <c r="B6" s="15"/>
      <c r="C6" s="15"/>
      <c r="D6" s="15"/>
      <c r="E6" s="15"/>
      <c r="F6" s="15"/>
      <c r="G6" s="15"/>
      <c r="H6" s="15"/>
    </row>
    <row r="7" spans="1:8" ht="16" x14ac:dyDescent="0.2">
      <c r="B7" s="56"/>
      <c r="D7" s="191" t="s">
        <v>264</v>
      </c>
      <c r="E7" s="59" t="s">
        <v>32</v>
      </c>
      <c r="F7" s="191" t="s">
        <v>265</v>
      </c>
    </row>
    <row r="8" spans="1:8" ht="14" x14ac:dyDescent="0.15">
      <c r="A8" s="357"/>
      <c r="B8" s="357"/>
      <c r="C8" s="357"/>
      <c r="D8" s="357"/>
      <c r="E8" s="357"/>
      <c r="F8" s="357"/>
      <c r="G8" s="357"/>
      <c r="H8" s="357"/>
    </row>
    <row r="9" spans="1:8" s="190" customFormat="1" ht="16" x14ac:dyDescent="0.2">
      <c r="A9" s="386" t="s">
        <v>31</v>
      </c>
      <c r="B9" s="386"/>
      <c r="C9" s="386"/>
      <c r="D9" s="386"/>
      <c r="E9" s="386"/>
      <c r="F9" s="386"/>
      <c r="G9" s="386"/>
      <c r="H9" s="386"/>
    </row>
    <row r="10" spans="1:8" s="190" customFormat="1" ht="16" x14ac:dyDescent="0.2">
      <c r="B10" s="191"/>
      <c r="C10" s="191"/>
      <c r="D10" s="191"/>
      <c r="E10" s="191"/>
      <c r="F10" s="191"/>
    </row>
    <row r="11" spans="1:8" s="190" customFormat="1" ht="16" x14ac:dyDescent="0.2">
      <c r="B11" s="86"/>
      <c r="C11" s="86"/>
      <c r="D11" s="86"/>
      <c r="E11" s="237"/>
      <c r="F11" s="86"/>
      <c r="G11" s="86"/>
      <c r="H11" s="86"/>
    </row>
    <row r="12" spans="1:8" s="190" customFormat="1" ht="36" customHeight="1" thickBot="1" x14ac:dyDescent="0.25">
      <c r="B12" s="86"/>
      <c r="C12" s="86"/>
      <c r="D12" s="86"/>
      <c r="E12" s="237"/>
      <c r="F12" s="238"/>
      <c r="G12" s="86"/>
      <c r="H12" s="86"/>
    </row>
    <row r="13" spans="1:8" s="190" customFormat="1" ht="36" customHeight="1" x14ac:dyDescent="0.2">
      <c r="B13" s="86"/>
      <c r="C13" s="86"/>
      <c r="D13" s="86"/>
      <c r="E13" s="237"/>
      <c r="F13" s="239" t="s">
        <v>376</v>
      </c>
      <c r="G13" s="86"/>
      <c r="H13" s="86"/>
    </row>
    <row r="14" spans="1:8" s="190" customFormat="1" ht="36" customHeight="1" x14ac:dyDescent="0.2">
      <c r="B14" s="86"/>
      <c r="C14" s="86"/>
      <c r="D14" s="86"/>
      <c r="E14" s="237"/>
      <c r="F14" s="240" t="s">
        <v>316</v>
      </c>
      <c r="G14" s="86"/>
      <c r="H14" s="86"/>
    </row>
    <row r="15" spans="1:8" s="190" customFormat="1" ht="36" customHeight="1" thickBot="1" x14ac:dyDescent="0.25">
      <c r="B15" s="86"/>
      <c r="C15" s="86"/>
      <c r="D15" s="86"/>
      <c r="E15" s="237"/>
      <c r="F15" s="241" t="str">
        <f>D7</f>
        <v>ARVC SC Ct. 2</v>
      </c>
      <c r="G15" s="306" t="s">
        <v>239</v>
      </c>
      <c r="H15" s="86"/>
    </row>
    <row r="16" spans="1:8" s="190" customFormat="1" ht="36" customHeight="1" thickBot="1" x14ac:dyDescent="0.25">
      <c r="B16" s="86"/>
      <c r="C16" s="86"/>
      <c r="D16" s="86"/>
      <c r="E16" s="243" t="s">
        <v>351</v>
      </c>
      <c r="F16" s="256" t="s">
        <v>315</v>
      </c>
      <c r="G16" s="327" t="s">
        <v>522</v>
      </c>
      <c r="H16" s="86"/>
    </row>
    <row r="17" spans="1:8" s="190" customFormat="1" ht="36" customHeight="1" x14ac:dyDescent="0.2">
      <c r="B17" s="86"/>
      <c r="C17" s="86"/>
      <c r="D17" s="86"/>
      <c r="E17" s="245" t="s">
        <v>53</v>
      </c>
      <c r="F17" s="240"/>
      <c r="G17" s="246"/>
      <c r="H17" s="86"/>
    </row>
    <row r="18" spans="1:8" s="190" customFormat="1" ht="36" customHeight="1" thickBot="1" x14ac:dyDescent="0.25">
      <c r="B18" s="86"/>
      <c r="C18" s="86"/>
      <c r="D18" s="247" t="s">
        <v>242</v>
      </c>
      <c r="E18" s="248" t="str">
        <f>F7</f>
        <v>ARVC SC Ct. 3</v>
      </c>
      <c r="F18" s="326" t="s">
        <v>240</v>
      </c>
      <c r="G18" s="246"/>
      <c r="H18" s="86"/>
    </row>
    <row r="19" spans="1:8" s="190" customFormat="1" ht="36" customHeight="1" x14ac:dyDescent="0.2">
      <c r="B19" s="86"/>
      <c r="C19" s="86"/>
      <c r="D19" s="327" t="s">
        <v>457</v>
      </c>
      <c r="E19" s="249" t="s">
        <v>155</v>
      </c>
      <c r="F19" s="253" t="s">
        <v>456</v>
      </c>
      <c r="G19" s="240"/>
      <c r="H19" s="86"/>
    </row>
    <row r="20" spans="1:8" s="190" customFormat="1" ht="36" customHeight="1" thickBot="1" x14ac:dyDescent="0.25">
      <c r="B20" s="86"/>
      <c r="C20" s="86"/>
      <c r="D20" s="250" t="s">
        <v>129</v>
      </c>
      <c r="E20" s="251"/>
      <c r="F20" s="86"/>
      <c r="G20" s="240" t="s">
        <v>318</v>
      </c>
      <c r="H20" s="86"/>
    </row>
    <row r="21" spans="1:8" s="190" customFormat="1" ht="36" customHeight="1" thickBot="1" x14ac:dyDescent="0.25">
      <c r="B21" s="86"/>
      <c r="C21" s="247" t="s">
        <v>242</v>
      </c>
      <c r="D21" s="252" t="str">
        <f>F27</f>
        <v>ARVC SC Ct. 2</v>
      </c>
      <c r="E21" s="253" t="s">
        <v>354</v>
      </c>
      <c r="F21" s="86"/>
      <c r="G21" s="241" t="str">
        <f>D33</f>
        <v>ARVC SC Ct. 2</v>
      </c>
      <c r="H21" s="242" t="s">
        <v>231</v>
      </c>
    </row>
    <row r="22" spans="1:8" s="190" customFormat="1" ht="36" customHeight="1" thickBot="1" x14ac:dyDescent="0.25">
      <c r="B22" s="86"/>
      <c r="C22" s="339" t="s">
        <v>555</v>
      </c>
      <c r="D22" s="254" t="s">
        <v>49</v>
      </c>
      <c r="E22" s="255" t="s">
        <v>379</v>
      </c>
      <c r="F22" s="86"/>
      <c r="G22" s="244" t="s">
        <v>45</v>
      </c>
      <c r="H22" s="257" t="s">
        <v>37</v>
      </c>
    </row>
    <row r="23" spans="1:8" s="190" customFormat="1" ht="36" customHeight="1" x14ac:dyDescent="0.2">
      <c r="B23" s="86"/>
      <c r="C23" s="250"/>
      <c r="D23" s="254"/>
      <c r="E23" s="245" t="s">
        <v>156</v>
      </c>
      <c r="F23" s="86"/>
      <c r="G23" s="244"/>
      <c r="H23" s="257" t="s">
        <v>36</v>
      </c>
    </row>
    <row r="24" spans="1:8" s="190" customFormat="1" ht="36" customHeight="1" thickBot="1" x14ac:dyDescent="0.25">
      <c r="B24" s="86"/>
      <c r="C24" s="250"/>
      <c r="D24" s="258" t="s">
        <v>241</v>
      </c>
      <c r="E24" s="248" t="str">
        <f>E18</f>
        <v>ARVC SC Ct. 3</v>
      </c>
      <c r="F24" s="242" t="s">
        <v>231</v>
      </c>
      <c r="G24" s="240"/>
      <c r="H24" s="86"/>
    </row>
    <row r="25" spans="1:8" s="190" customFormat="1" ht="36" customHeight="1" x14ac:dyDescent="0.2">
      <c r="B25" s="86"/>
      <c r="C25" s="250"/>
      <c r="D25" s="253" t="s">
        <v>480</v>
      </c>
      <c r="E25" s="259" t="s">
        <v>46</v>
      </c>
      <c r="F25" s="327" t="s">
        <v>479</v>
      </c>
      <c r="G25" s="244"/>
      <c r="H25" s="86"/>
    </row>
    <row r="26" spans="1:8" s="190" customFormat="1" ht="36" customHeight="1" thickBot="1" x14ac:dyDescent="0.25">
      <c r="B26" s="86" t="s">
        <v>587</v>
      </c>
      <c r="C26" s="250" t="s">
        <v>319</v>
      </c>
      <c r="D26" s="86"/>
      <c r="E26" s="251"/>
      <c r="F26" s="240" t="s">
        <v>128</v>
      </c>
      <c r="G26" s="240"/>
      <c r="H26" s="86"/>
    </row>
    <row r="27" spans="1:8" s="190" customFormat="1" ht="36" customHeight="1" thickBot="1" x14ac:dyDescent="0.25">
      <c r="A27" s="83"/>
      <c r="B27" s="247" t="s">
        <v>240</v>
      </c>
      <c r="C27" s="252" t="str">
        <f>D33</f>
        <v>ARVC SC Ct. 2</v>
      </c>
      <c r="D27" s="86"/>
      <c r="E27" s="260" t="s">
        <v>355</v>
      </c>
      <c r="F27" s="241" t="str">
        <f>F15</f>
        <v>ARVC SC Ct. 2</v>
      </c>
      <c r="G27" s="258" t="s">
        <v>231</v>
      </c>
      <c r="H27" s="86"/>
    </row>
    <row r="28" spans="1:8" s="190" customFormat="1" ht="36" customHeight="1" thickBot="1" x14ac:dyDescent="0.25">
      <c r="B28" s="257" t="s">
        <v>38</v>
      </c>
      <c r="C28" s="254" t="s">
        <v>120</v>
      </c>
      <c r="D28" s="86"/>
      <c r="E28" s="238" t="s">
        <v>380</v>
      </c>
      <c r="F28" s="244" t="s">
        <v>50</v>
      </c>
      <c r="G28" s="253" t="s">
        <v>569</v>
      </c>
      <c r="H28" s="86"/>
    </row>
    <row r="29" spans="1:8" s="190" customFormat="1" ht="36" customHeight="1" x14ac:dyDescent="0.2">
      <c r="B29" s="257" t="s">
        <v>36</v>
      </c>
      <c r="C29" s="254"/>
      <c r="D29" s="86"/>
      <c r="E29" s="245" t="s">
        <v>157</v>
      </c>
      <c r="F29" s="244"/>
      <c r="G29" s="86"/>
      <c r="H29" s="86"/>
    </row>
    <row r="30" spans="1:8" s="190" customFormat="1" ht="36" customHeight="1" thickBot="1" x14ac:dyDescent="0.25">
      <c r="B30" s="86"/>
      <c r="C30" s="250"/>
      <c r="D30" s="247" t="s">
        <v>235</v>
      </c>
      <c r="E30" s="248" t="str">
        <f>E24</f>
        <v>ARVC SC Ct. 3</v>
      </c>
      <c r="F30" s="258" t="s">
        <v>243</v>
      </c>
      <c r="G30" s="86"/>
      <c r="H30" s="86"/>
    </row>
    <row r="31" spans="1:8" s="190" customFormat="1" ht="36" customHeight="1" x14ac:dyDescent="0.2">
      <c r="B31" s="86"/>
      <c r="C31" s="250"/>
      <c r="D31" s="335" t="s">
        <v>519</v>
      </c>
      <c r="E31" s="259" t="s">
        <v>47</v>
      </c>
      <c r="F31" s="253" t="s">
        <v>518</v>
      </c>
      <c r="G31" s="86"/>
      <c r="H31" s="86"/>
    </row>
    <row r="32" spans="1:8" s="190" customFormat="1" ht="36" customHeight="1" thickBot="1" x14ac:dyDescent="0.25">
      <c r="B32" s="86"/>
      <c r="C32" s="250"/>
      <c r="D32" s="250" t="s">
        <v>317</v>
      </c>
      <c r="E32" s="251"/>
      <c r="F32" s="86"/>
      <c r="G32" s="86"/>
      <c r="H32" s="86"/>
    </row>
    <row r="33" spans="2:8" s="190" customFormat="1" ht="36" customHeight="1" thickBot="1" x14ac:dyDescent="0.25">
      <c r="B33" s="86"/>
      <c r="C33" s="258" t="s">
        <v>240</v>
      </c>
      <c r="D33" s="252" t="str">
        <f>D21</f>
        <v>ARVC SC Ct. 2</v>
      </c>
      <c r="E33" s="260" t="s">
        <v>350</v>
      </c>
      <c r="F33" s="86"/>
      <c r="G33" s="86"/>
      <c r="H33" s="86"/>
    </row>
    <row r="34" spans="2:8" s="190" customFormat="1" ht="36" customHeight="1" x14ac:dyDescent="0.2">
      <c r="B34" s="86"/>
      <c r="C34" s="253" t="s">
        <v>568</v>
      </c>
      <c r="D34" s="254" t="s">
        <v>51</v>
      </c>
      <c r="E34" s="86"/>
      <c r="F34" s="86"/>
      <c r="G34" s="86"/>
      <c r="H34" s="86"/>
    </row>
    <row r="35" spans="2:8" s="190" customFormat="1" ht="36" customHeight="1" x14ac:dyDescent="0.2">
      <c r="B35" s="86"/>
      <c r="C35" s="86"/>
      <c r="D35" s="254"/>
      <c r="E35" s="86"/>
      <c r="F35" s="86"/>
      <c r="G35" s="86"/>
      <c r="H35" s="86"/>
    </row>
    <row r="36" spans="2:8" s="190" customFormat="1" ht="36" customHeight="1" thickBot="1" x14ac:dyDescent="0.25">
      <c r="B36" s="86"/>
      <c r="C36" s="86"/>
      <c r="D36" s="242"/>
      <c r="E36" s="86"/>
      <c r="F36" s="86"/>
      <c r="G36" s="86"/>
      <c r="H36" s="86"/>
    </row>
    <row r="37" spans="2:8" s="190" customFormat="1" ht="36" customHeight="1" x14ac:dyDescent="0.2">
      <c r="B37" s="86"/>
      <c r="C37" s="86"/>
      <c r="D37" s="260" t="s">
        <v>240</v>
      </c>
      <c r="E37" s="86"/>
      <c r="F37" s="86"/>
      <c r="G37" s="86"/>
      <c r="H37" s="86"/>
    </row>
    <row r="38" spans="2:8" ht="24" customHeight="1" x14ac:dyDescent="0.15">
      <c r="B38" s="83"/>
      <c r="C38" s="83"/>
      <c r="D38" s="83"/>
      <c r="E38" s="92"/>
      <c r="F38" s="83"/>
      <c r="G38" s="83"/>
      <c r="H38" s="83"/>
    </row>
    <row r="39" spans="2:8" ht="24" customHeight="1" x14ac:dyDescent="0.15">
      <c r="B39" s="83"/>
      <c r="C39" s="83"/>
      <c r="D39" s="83"/>
      <c r="E39" s="92"/>
      <c r="F39" s="83"/>
      <c r="G39" s="83"/>
      <c r="H39" s="83"/>
    </row>
    <row r="40" spans="2:8" ht="24" customHeight="1" x14ac:dyDescent="0.15">
      <c r="B40" s="83"/>
      <c r="C40" s="83"/>
      <c r="D40" s="83"/>
      <c r="E40" s="83"/>
      <c r="F40" s="83"/>
      <c r="G40" s="83"/>
      <c r="H40" s="83"/>
    </row>
    <row r="41" spans="2:8" ht="24" customHeight="1" x14ac:dyDescent="0.15">
      <c r="B41" s="230"/>
      <c r="C41" s="231" t="s">
        <v>153</v>
      </c>
      <c r="D41" s="83"/>
      <c r="E41" s="83"/>
      <c r="F41" s="83"/>
      <c r="G41" s="83"/>
      <c r="H41" s="83"/>
    </row>
    <row r="42" spans="2:8" ht="24" customHeight="1" x14ac:dyDescent="0.15">
      <c r="B42" s="83"/>
      <c r="C42" s="83"/>
      <c r="D42" s="83"/>
      <c r="E42" s="83"/>
      <c r="F42" s="83"/>
      <c r="G42" s="83"/>
      <c r="H42" s="83"/>
    </row>
    <row r="43" spans="2:8" ht="24" customHeight="1" x14ac:dyDescent="0.15">
      <c r="B43" s="83"/>
      <c r="C43" s="83"/>
      <c r="D43" s="83"/>
      <c r="E43" s="83"/>
      <c r="F43" s="83"/>
      <c r="G43" s="83"/>
      <c r="H43" s="83"/>
    </row>
    <row r="44" spans="2:8" ht="24" customHeight="1" x14ac:dyDescent="0.15">
      <c r="B44" s="83"/>
      <c r="C44" s="83"/>
      <c r="D44" s="83"/>
      <c r="E44" s="83"/>
      <c r="F44" s="83"/>
      <c r="G44" s="83"/>
      <c r="H44" s="83"/>
    </row>
    <row r="45" spans="2:8" ht="24" customHeight="1" x14ac:dyDescent="0.15">
      <c r="B45" s="83"/>
      <c r="C45" s="83"/>
      <c r="D45" s="83"/>
      <c r="E45" s="83"/>
      <c r="F45" s="83"/>
      <c r="G45" s="83"/>
      <c r="H45" s="83"/>
    </row>
    <row r="46" spans="2:8" ht="24" customHeight="1" x14ac:dyDescent="0.15">
      <c r="B46" s="83"/>
      <c r="C46" s="83"/>
      <c r="D46" s="83"/>
      <c r="E46" s="83"/>
      <c r="F46" s="83"/>
      <c r="G46" s="83"/>
      <c r="H46" s="83"/>
    </row>
    <row r="47" spans="2:8" ht="24" customHeight="1" x14ac:dyDescent="0.15">
      <c r="B47" s="83"/>
      <c r="C47" s="83"/>
      <c r="D47" s="83"/>
      <c r="E47" s="83"/>
      <c r="F47" s="83"/>
      <c r="G47" s="83"/>
      <c r="H47" s="83"/>
    </row>
    <row r="48" spans="2:8" ht="21" customHeight="1" x14ac:dyDescent="0.15">
      <c r="B48" s="83"/>
      <c r="C48" s="83"/>
      <c r="D48" s="83"/>
      <c r="E48" s="83"/>
      <c r="F48" s="83"/>
      <c r="G48" s="83"/>
      <c r="H48" s="83"/>
    </row>
    <row r="49" spans="1:8" ht="21" customHeight="1" x14ac:dyDescent="0.15">
      <c r="B49" s="83"/>
      <c r="C49" s="83"/>
      <c r="D49" s="83"/>
      <c r="E49" s="83"/>
      <c r="F49" s="83"/>
      <c r="G49" s="83"/>
      <c r="H49" s="83"/>
    </row>
    <row r="50" spans="1:8" ht="21" customHeight="1" x14ac:dyDescent="0.15">
      <c r="B50" s="83"/>
      <c r="C50" s="83"/>
      <c r="D50" s="83"/>
      <c r="E50" s="83"/>
      <c r="F50" s="83"/>
      <c r="G50" s="83"/>
      <c r="H50" s="83"/>
    </row>
    <row r="51" spans="1:8" ht="21" customHeight="1" x14ac:dyDescent="0.15">
      <c r="B51" s="83"/>
      <c r="C51" s="83"/>
      <c r="D51" s="83"/>
      <c r="E51" s="83"/>
      <c r="F51" s="83"/>
      <c r="G51" s="83"/>
      <c r="H51" s="83"/>
    </row>
    <row r="52" spans="1:8" ht="21" customHeight="1" x14ac:dyDescent="0.15">
      <c r="A52" s="16"/>
      <c r="B52" s="16"/>
      <c r="C52" s="16"/>
      <c r="D52" s="16"/>
      <c r="E52" s="16"/>
      <c r="F52" s="14"/>
      <c r="G52" s="14"/>
      <c r="H52" s="17"/>
    </row>
    <row r="53" spans="1:8" ht="21" customHeight="1" x14ac:dyDescent="0.15">
      <c r="A53" s="14"/>
      <c r="B53" s="83"/>
      <c r="C53" s="83"/>
      <c r="D53" s="83"/>
      <c r="E53" s="14"/>
      <c r="F53" s="14"/>
      <c r="G53" s="14"/>
      <c r="H53" s="14"/>
    </row>
    <row r="54" spans="1:8" ht="21" customHeight="1" x14ac:dyDescent="0.15">
      <c r="A54" s="14"/>
      <c r="B54" s="20"/>
      <c r="C54" s="14"/>
      <c r="D54" s="14"/>
      <c r="E54" s="14"/>
      <c r="F54" s="14"/>
      <c r="G54" s="14"/>
      <c r="H54" s="16"/>
    </row>
    <row r="55" spans="1:8" ht="21" customHeight="1" x14ac:dyDescent="0.15">
      <c r="A55" s="14"/>
      <c r="B55" s="20"/>
      <c r="C55" s="14"/>
      <c r="D55" s="14"/>
      <c r="E55" s="14"/>
      <c r="F55" s="14"/>
      <c r="G55" s="14"/>
      <c r="H55" s="16"/>
    </row>
    <row r="56" spans="1:8" ht="21" customHeight="1" x14ac:dyDescent="0.15">
      <c r="A56" s="14"/>
      <c r="B56" s="20"/>
      <c r="C56" s="14"/>
      <c r="D56" s="14"/>
      <c r="E56" s="14"/>
      <c r="F56" s="14"/>
      <c r="G56" s="14"/>
      <c r="H56" s="16"/>
    </row>
    <row r="57" spans="1:8" ht="21" customHeight="1" x14ac:dyDescent="0.15">
      <c r="A57" s="14"/>
      <c r="B57" s="14"/>
      <c r="C57" s="14"/>
      <c r="D57" s="14"/>
      <c r="E57" s="14"/>
      <c r="F57" s="14"/>
      <c r="G57" s="14"/>
      <c r="H57" s="14"/>
    </row>
    <row r="58" spans="1:8" ht="21" customHeight="1" x14ac:dyDescent="0.15">
      <c r="A58" s="14"/>
      <c r="B58" s="14"/>
      <c r="C58" s="14"/>
      <c r="D58" s="14"/>
      <c r="E58" s="14"/>
      <c r="F58" s="14"/>
      <c r="G58" s="14"/>
      <c r="H58" s="14"/>
    </row>
    <row r="59" spans="1:8" ht="21" customHeight="1" x14ac:dyDescent="0.2">
      <c r="A59" s="20"/>
      <c r="B59" s="22"/>
      <c r="C59" s="14"/>
      <c r="D59" s="14"/>
      <c r="E59" s="14"/>
      <c r="F59" s="14"/>
      <c r="G59" s="14"/>
      <c r="H59" s="14"/>
    </row>
    <row r="60" spans="1:8" ht="21" customHeight="1" x14ac:dyDescent="0.15">
      <c r="A60" s="14"/>
      <c r="B60" s="14"/>
      <c r="C60" s="14"/>
      <c r="D60" s="14"/>
      <c r="E60" s="14"/>
      <c r="F60" s="14"/>
      <c r="G60" s="14"/>
      <c r="H60" s="14"/>
    </row>
    <row r="61" spans="1:8" x14ac:dyDescent="0.15">
      <c r="A61" s="14"/>
      <c r="B61" s="14"/>
      <c r="C61" s="14"/>
      <c r="D61" s="14"/>
      <c r="E61" s="14"/>
      <c r="F61" s="14"/>
      <c r="G61" s="14"/>
      <c r="H61" s="14"/>
    </row>
    <row r="62" spans="1:8" x14ac:dyDescent="0.15">
      <c r="A62" s="83"/>
      <c r="B62" s="83"/>
      <c r="C62" s="83"/>
      <c r="D62" s="83"/>
      <c r="E62" s="14"/>
      <c r="F62" s="14"/>
      <c r="G62" s="14"/>
      <c r="H62" s="14"/>
    </row>
    <row r="63" spans="1:8" x14ac:dyDescent="0.15">
      <c r="A63" s="14"/>
      <c r="B63" s="14"/>
      <c r="C63" s="14"/>
      <c r="D63" s="14"/>
      <c r="E63" s="14"/>
      <c r="F63" s="14"/>
      <c r="G63" s="14"/>
      <c r="H63" s="14"/>
    </row>
    <row r="64" spans="1:8" x14ac:dyDescent="0.15">
      <c r="A64" s="14"/>
      <c r="B64" s="14"/>
      <c r="C64" s="14"/>
      <c r="D64" s="14"/>
      <c r="E64" s="14"/>
      <c r="F64" s="14"/>
      <c r="G64" s="14"/>
      <c r="H64" s="14"/>
    </row>
    <row r="65" spans="1:8" x14ac:dyDescent="0.15">
      <c r="A65" s="14"/>
      <c r="B65" s="14"/>
      <c r="C65" s="14"/>
      <c r="D65" s="14"/>
      <c r="E65" s="14"/>
      <c r="F65" s="14"/>
      <c r="G65" s="14"/>
      <c r="H65" s="14"/>
    </row>
    <row r="66" spans="1:8" x14ac:dyDescent="0.15">
      <c r="A66" s="14"/>
      <c r="B66" s="14"/>
      <c r="C66" s="14"/>
      <c r="D66" s="14"/>
      <c r="E66" s="14"/>
      <c r="F66" s="14"/>
      <c r="G66" s="14"/>
      <c r="H66" s="14"/>
    </row>
    <row r="71" spans="1:8" x14ac:dyDescent="0.15">
      <c r="B71" s="83"/>
      <c r="C71" s="83"/>
    </row>
    <row r="80" spans="1:8" x14ac:dyDescent="0.15">
      <c r="C80" s="83"/>
    </row>
    <row r="89" spans="2:4" x14ac:dyDescent="0.15">
      <c r="B89" s="83"/>
      <c r="C89" s="83"/>
      <c r="D89" s="83"/>
    </row>
    <row r="97" spans="1:5" x14ac:dyDescent="0.15">
      <c r="B97" s="83"/>
      <c r="C97" s="83"/>
      <c r="D97" s="83"/>
    </row>
    <row r="106" spans="1:5" x14ac:dyDescent="0.15">
      <c r="A106" s="83"/>
      <c r="B106" s="83"/>
      <c r="C106" s="83"/>
      <c r="D106" s="83"/>
      <c r="E106" s="83"/>
    </row>
  </sheetData>
  <mergeCells count="7">
    <mergeCell ref="A8:H8"/>
    <mergeCell ref="A9:H9"/>
    <mergeCell ref="A3:C3"/>
    <mergeCell ref="A1:H1"/>
    <mergeCell ref="A2:H2"/>
    <mergeCell ref="A4:H4"/>
    <mergeCell ref="A5:H5"/>
  </mergeCells>
  <printOptions horizontalCentered="1" verticalCentered="1"/>
  <pageMargins left="0.25" right="0.25" top="0.22" bottom="0.24" header="0.22" footer="0.24"/>
  <pageSetup scale="48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M45"/>
  <sheetViews>
    <sheetView topLeftCell="A5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Pools!C64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Pools!C65</f>
        <v>ARVC Sports Centre Ct. 3</v>
      </c>
    </row>
    <row r="5" spans="1:13" s="26" customFormat="1" ht="14" x14ac:dyDescent="0.15">
      <c r="A5" s="38" t="s">
        <v>5</v>
      </c>
      <c r="B5" s="26" t="str">
        <f>Pools!A63</f>
        <v>Division VI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286" t="s">
        <v>72</v>
      </c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11RA Red</v>
      </c>
      <c r="C12" s="376"/>
      <c r="D12" s="360" t="str">
        <f>A16</f>
        <v>ARVC 10RA Black</v>
      </c>
      <c r="E12" s="359"/>
      <c r="F12" s="360" t="str">
        <f>A19</f>
        <v>ARVC 10RA Red</v>
      </c>
      <c r="G12" s="359"/>
      <c r="H12" s="358" t="str">
        <f>A22</f>
        <v>ARVC 10RA White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Pools!C67</f>
        <v>ARVC 11RA Red</v>
      </c>
      <c r="B13" s="370"/>
      <c r="C13" s="371"/>
      <c r="D13" s="40">
        <v>16</v>
      </c>
      <c r="E13" s="40">
        <v>25</v>
      </c>
      <c r="F13" s="40">
        <v>26</v>
      </c>
      <c r="G13" s="40">
        <v>24</v>
      </c>
      <c r="H13" s="40">
        <v>25</v>
      </c>
      <c r="I13" s="40">
        <v>8</v>
      </c>
      <c r="J13" s="361">
        <v>1</v>
      </c>
      <c r="K13" s="364">
        <v>2</v>
      </c>
      <c r="L13" s="365"/>
    </row>
    <row r="14" spans="1:13" s="41" customFormat="1" ht="24" customHeight="1" x14ac:dyDescent="0.2">
      <c r="A14" s="362"/>
      <c r="B14" s="372"/>
      <c r="C14" s="373"/>
      <c r="D14" s="40">
        <v>15</v>
      </c>
      <c r="E14" s="40">
        <v>25</v>
      </c>
      <c r="F14" s="40">
        <v>17</v>
      </c>
      <c r="G14" s="40">
        <v>25</v>
      </c>
      <c r="H14" s="40">
        <v>25</v>
      </c>
      <c r="I14" s="40">
        <v>22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Pools!C68</f>
        <v>ARVC 10RA Black</v>
      </c>
      <c r="B16" s="42">
        <v>25</v>
      </c>
      <c r="C16" s="42">
        <v>16</v>
      </c>
      <c r="D16" s="370"/>
      <c r="E16" s="371"/>
      <c r="F16" s="40">
        <v>22</v>
      </c>
      <c r="G16" s="40">
        <v>25</v>
      </c>
      <c r="H16" s="40">
        <v>25</v>
      </c>
      <c r="I16" s="40">
        <v>11</v>
      </c>
      <c r="J16" s="361">
        <v>2</v>
      </c>
      <c r="K16" s="364">
        <v>1</v>
      </c>
      <c r="L16" s="365"/>
    </row>
    <row r="17" spans="1:13" s="41" customFormat="1" ht="24" customHeight="1" x14ac:dyDescent="0.2">
      <c r="A17" s="362"/>
      <c r="B17" s="42">
        <v>25</v>
      </c>
      <c r="C17" s="42">
        <v>15</v>
      </c>
      <c r="D17" s="372"/>
      <c r="E17" s="373"/>
      <c r="F17" s="40">
        <v>25</v>
      </c>
      <c r="G17" s="40">
        <v>11</v>
      </c>
      <c r="H17" s="40">
        <v>25</v>
      </c>
      <c r="I17" s="40">
        <v>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Pools!C69</f>
        <v>ARVC 10RA Red</v>
      </c>
      <c r="B19" s="42">
        <v>24</v>
      </c>
      <c r="C19" s="42">
        <v>26</v>
      </c>
      <c r="D19" s="42">
        <v>25</v>
      </c>
      <c r="E19" s="42">
        <v>22</v>
      </c>
      <c r="F19" s="43"/>
      <c r="G19" s="43"/>
      <c r="H19" s="40">
        <v>25</v>
      </c>
      <c r="I19" s="40">
        <v>23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v>25</v>
      </c>
      <c r="C20" s="42">
        <v>17</v>
      </c>
      <c r="D20" s="42">
        <v>11</v>
      </c>
      <c r="E20" s="42">
        <v>25</v>
      </c>
      <c r="F20" s="43"/>
      <c r="G20" s="43"/>
      <c r="H20" s="40">
        <v>15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Pools!C70</f>
        <v>ARVC 10RA White</v>
      </c>
      <c r="B22" s="42">
        <v>8</v>
      </c>
      <c r="C22" s="42">
        <v>25</v>
      </c>
      <c r="D22" s="42">
        <v>11</v>
      </c>
      <c r="E22" s="42">
        <v>25</v>
      </c>
      <c r="F22" s="42">
        <v>23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22</v>
      </c>
      <c r="C23" s="42">
        <v>25</v>
      </c>
      <c r="D23" s="42">
        <v>5</v>
      </c>
      <c r="E23" s="42">
        <v>25</v>
      </c>
      <c r="F23" s="42">
        <v>25</v>
      </c>
      <c r="G23" s="42">
        <v>15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11RA Red</v>
      </c>
      <c r="B28" s="378">
        <v>3</v>
      </c>
      <c r="C28" s="379"/>
      <c r="D28" s="378">
        <v>3</v>
      </c>
      <c r="E28" s="379"/>
      <c r="F28" s="378"/>
      <c r="G28" s="379"/>
      <c r="H28" s="44"/>
      <c r="I28" s="45">
        <f>D13+D14+D15+F13+F14+F15+H13+H14+H15</f>
        <v>124</v>
      </c>
      <c r="J28" s="45">
        <f>E13+E14+E15+G13+G14+G15+I13+I14+I15</f>
        <v>129</v>
      </c>
      <c r="K28" s="45">
        <f>I28-J28</f>
        <v>-5</v>
      </c>
    </row>
    <row r="29" spans="1:13" ht="24" customHeight="1" x14ac:dyDescent="0.15">
      <c r="A29" s="2" t="str">
        <f>A16</f>
        <v>ARVC 10RA Black</v>
      </c>
      <c r="B29" s="378">
        <v>5</v>
      </c>
      <c r="C29" s="379"/>
      <c r="D29" s="378">
        <v>1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10RA Red</v>
      </c>
      <c r="B30" s="378">
        <v>3</v>
      </c>
      <c r="C30" s="379"/>
      <c r="D30" s="378">
        <v>3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10RA White</v>
      </c>
      <c r="B31" s="378">
        <v>1</v>
      </c>
      <c r="C31" s="379"/>
      <c r="D31" s="378">
        <v>5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 t="s">
        <v>176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266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11RA Red</v>
      </c>
      <c r="C35" s="359"/>
      <c r="D35" s="360" t="str">
        <f>A30</f>
        <v>ARVC 10RA Red</v>
      </c>
      <c r="E35" s="359"/>
      <c r="F35" s="380" t="str">
        <f>A16</f>
        <v>ARVC 10RA Black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10RA Black</v>
      </c>
      <c r="C36" s="359"/>
      <c r="D36" s="360" t="str">
        <f>A22</f>
        <v>ARVC 10RA White</v>
      </c>
      <c r="E36" s="359"/>
      <c r="F36" s="380" t="str">
        <f>A13</f>
        <v>ARVC 11RA Red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11RA Red</v>
      </c>
      <c r="C37" s="359"/>
      <c r="D37" s="360" t="str">
        <f>A31</f>
        <v>ARVC 10RA White</v>
      </c>
      <c r="E37" s="359"/>
      <c r="F37" s="380" t="str">
        <f>A30</f>
        <v>ARVC 10RA Red</v>
      </c>
      <c r="G37" s="380"/>
      <c r="I37" s="18"/>
      <c r="J37" s="18"/>
      <c r="K37" s="18"/>
      <c r="L37" s="18"/>
    </row>
    <row r="38" spans="1:12" ht="18" customHeight="1" x14ac:dyDescent="0.15">
      <c r="A38" s="3" t="s">
        <v>24</v>
      </c>
      <c r="B38" s="360" t="str">
        <f>A29</f>
        <v>ARVC 10RA Black</v>
      </c>
      <c r="C38" s="359"/>
      <c r="D38" s="360" t="str">
        <f>A30</f>
        <v>ARVC 10RA Red</v>
      </c>
      <c r="E38" s="359"/>
      <c r="F38" s="380" t="str">
        <f>A28</f>
        <v>ARVC 11RA Red</v>
      </c>
      <c r="G38" s="380"/>
      <c r="I38" s="18"/>
      <c r="J38" s="18"/>
      <c r="K38" s="18"/>
      <c r="L38" s="18"/>
    </row>
    <row r="39" spans="1:12" ht="18" customHeight="1" x14ac:dyDescent="0.15">
      <c r="A39" s="3" t="s">
        <v>25</v>
      </c>
      <c r="B39" s="360" t="str">
        <f>A30</f>
        <v>ARVC 10RA Red</v>
      </c>
      <c r="C39" s="359"/>
      <c r="D39" s="360" t="str">
        <f>A31</f>
        <v>ARVC 10RA White</v>
      </c>
      <c r="E39" s="359"/>
      <c r="F39" s="380" t="str">
        <f>A16</f>
        <v>ARVC 10RA Black</v>
      </c>
      <c r="G39" s="380"/>
    </row>
    <row r="40" spans="1:12" ht="18" customHeight="1" x14ac:dyDescent="0.15">
      <c r="A40" s="3" t="s">
        <v>26</v>
      </c>
      <c r="B40" s="360" t="str">
        <f>A13</f>
        <v>ARVC 11RA Red</v>
      </c>
      <c r="C40" s="359"/>
      <c r="D40" s="360" t="str">
        <f>A29</f>
        <v>ARVC 10RA Black</v>
      </c>
      <c r="E40" s="359"/>
      <c r="F40" s="380" t="str">
        <f>A22</f>
        <v>ARVC 10RA White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69">
    <mergeCell ref="B38:C38"/>
    <mergeCell ref="D38:E38"/>
    <mergeCell ref="F38:G38"/>
    <mergeCell ref="A42:H42"/>
    <mergeCell ref="A43:H43"/>
    <mergeCell ref="B39:C39"/>
    <mergeCell ref="D39:E39"/>
    <mergeCell ref="F39:G39"/>
    <mergeCell ref="B40:C40"/>
    <mergeCell ref="D40:E40"/>
    <mergeCell ref="F40:G40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G106"/>
  <sheetViews>
    <sheetView workbookViewId="0">
      <selection activeCell="A14" sqref="A14"/>
    </sheetView>
  </sheetViews>
  <sheetFormatPr baseColWidth="10" defaultColWidth="9.1640625" defaultRowHeight="13" x14ac:dyDescent="0.15"/>
  <cols>
    <col min="1" max="1" width="28.6640625" style="62" customWidth="1"/>
    <col min="2" max="4" width="32.6640625" style="62" customWidth="1"/>
    <col min="5" max="5" width="28.6640625" style="62" customWidth="1"/>
    <col min="6" max="6" width="5.6640625" style="62" customWidth="1"/>
    <col min="7" max="7" width="10.5" style="62" customWidth="1"/>
    <col min="8" max="9" width="14.6640625" style="62" customWidth="1"/>
    <col min="10" max="16384" width="9.1640625" style="62"/>
  </cols>
  <sheetData>
    <row r="1" spans="1:7" ht="18" x14ac:dyDescent="0.2">
      <c r="A1" s="421" t="str">
        <f>Pools!A1</f>
        <v>Chile Spike United</v>
      </c>
      <c r="B1" s="421"/>
      <c r="C1" s="421"/>
      <c r="D1" s="421"/>
      <c r="E1" s="421"/>
      <c r="F1" s="262"/>
      <c r="G1" s="262"/>
    </row>
    <row r="2" spans="1:7" ht="18" x14ac:dyDescent="0.2">
      <c r="A2" s="391" t="str">
        <f>Pools!A2</f>
        <v>1/4/20 - 1/5/20</v>
      </c>
      <c r="B2" s="391"/>
      <c r="C2" s="391"/>
      <c r="D2" s="391"/>
      <c r="E2" s="391"/>
      <c r="F2" s="263"/>
      <c r="G2" s="263"/>
    </row>
    <row r="3" spans="1:7" ht="18" x14ac:dyDescent="0.2">
      <c r="A3" s="63"/>
      <c r="B3" s="63"/>
      <c r="C3" s="63"/>
      <c r="D3" s="63"/>
      <c r="E3" s="63"/>
    </row>
    <row r="4" spans="1:7" ht="20" x14ac:dyDescent="0.2">
      <c r="A4" s="393" t="str">
        <f>Pools!A63</f>
        <v>Division VI</v>
      </c>
      <c r="B4" s="393"/>
      <c r="C4" s="393"/>
      <c r="D4" s="393"/>
      <c r="E4" s="393"/>
      <c r="F4" s="264"/>
      <c r="G4" s="264"/>
    </row>
    <row r="5" spans="1:7" ht="20" x14ac:dyDescent="0.2">
      <c r="A5" s="393" t="s">
        <v>267</v>
      </c>
      <c r="B5" s="393"/>
      <c r="C5" s="393"/>
      <c r="D5" s="393"/>
      <c r="E5" s="393"/>
      <c r="F5" s="264"/>
      <c r="G5" s="264"/>
    </row>
    <row r="7" spans="1:7" s="267" customFormat="1" ht="20.25" customHeight="1" x14ac:dyDescent="0.2">
      <c r="A7" s="265"/>
      <c r="B7" s="265"/>
      <c r="C7" s="266" t="s">
        <v>265</v>
      </c>
      <c r="D7" s="266"/>
      <c r="F7" s="265"/>
      <c r="G7" s="265"/>
    </row>
    <row r="8" spans="1:7" s="267" customFormat="1" ht="16" x14ac:dyDescent="0.2"/>
    <row r="9" spans="1:7" s="267" customFormat="1" ht="20.25" customHeight="1" x14ac:dyDescent="0.2">
      <c r="A9" s="425" t="s">
        <v>31</v>
      </c>
      <c r="B9" s="425"/>
      <c r="C9" s="425"/>
      <c r="D9" s="425"/>
      <c r="E9" s="425"/>
      <c r="F9" s="265"/>
      <c r="G9" s="265"/>
    </row>
    <row r="10" spans="1:7" s="267" customFormat="1" ht="16" x14ac:dyDescent="0.2">
      <c r="B10" s="266"/>
      <c r="C10" s="266"/>
      <c r="D10" s="266"/>
      <c r="E10" s="266"/>
      <c r="F10" s="266"/>
    </row>
    <row r="11" spans="1:7" s="267" customFormat="1" ht="16" x14ac:dyDescent="0.2">
      <c r="B11" s="266"/>
      <c r="C11" s="266"/>
      <c r="D11" s="266"/>
      <c r="E11" s="266"/>
      <c r="F11" s="266"/>
    </row>
    <row r="12" spans="1:7" s="267" customFormat="1" ht="16" x14ac:dyDescent="0.2"/>
    <row r="13" spans="1:7" s="267" customFormat="1" ht="22.5" customHeight="1" x14ac:dyDescent="0.2"/>
    <row r="14" spans="1:7" s="267" customFormat="1" ht="24" customHeight="1" thickBot="1" x14ac:dyDescent="0.25">
      <c r="C14" s="237" t="s">
        <v>356</v>
      </c>
    </row>
    <row r="15" spans="1:7" s="267" customFormat="1" ht="24" customHeight="1" x14ac:dyDescent="0.2">
      <c r="B15" s="268"/>
      <c r="C15" s="269"/>
    </row>
    <row r="16" spans="1:7" s="267" customFormat="1" ht="24" customHeight="1" x14ac:dyDescent="0.2">
      <c r="A16" s="268"/>
      <c r="B16" s="268"/>
      <c r="C16" s="270"/>
    </row>
    <row r="17" spans="1:5" s="267" customFormat="1" ht="24" customHeight="1" x14ac:dyDescent="0.2">
      <c r="A17" s="268"/>
      <c r="B17" s="268"/>
      <c r="C17" s="271" t="s">
        <v>307</v>
      </c>
    </row>
    <row r="18" spans="1:5" s="267" customFormat="1" ht="24" customHeight="1" thickBot="1" x14ac:dyDescent="0.25">
      <c r="A18" s="268"/>
      <c r="B18" s="336" t="s">
        <v>247</v>
      </c>
      <c r="C18" s="272" t="str">
        <f>C7</f>
        <v>ARVC SC Ct. 3</v>
      </c>
      <c r="D18" s="337" t="s">
        <v>245</v>
      </c>
    </row>
    <row r="19" spans="1:5" s="267" customFormat="1" ht="24" customHeight="1" x14ac:dyDescent="0.2">
      <c r="A19" s="268"/>
      <c r="B19" s="339" t="s">
        <v>535</v>
      </c>
      <c r="C19" s="284" t="s">
        <v>268</v>
      </c>
      <c r="D19" s="338" t="s">
        <v>534</v>
      </c>
    </row>
    <row r="20" spans="1:5" s="267" customFormat="1" ht="24" customHeight="1" x14ac:dyDescent="0.2">
      <c r="A20" s="268"/>
      <c r="B20" s="273"/>
      <c r="C20" s="275"/>
      <c r="D20" s="274"/>
    </row>
    <row r="21" spans="1:5" s="267" customFormat="1" ht="24" customHeight="1" x14ac:dyDescent="0.2">
      <c r="A21" s="86"/>
      <c r="B21" s="273"/>
      <c r="C21" s="270"/>
      <c r="D21" s="274"/>
    </row>
    <row r="22" spans="1:5" s="267" customFormat="1" ht="24" customHeight="1" thickBot="1" x14ac:dyDescent="0.25">
      <c r="A22" s="86"/>
      <c r="B22" s="273"/>
      <c r="C22" s="276"/>
      <c r="D22" s="274"/>
    </row>
    <row r="23" spans="1:5" s="267" customFormat="1" ht="24" customHeight="1" x14ac:dyDescent="0.2">
      <c r="A23" s="237"/>
      <c r="B23" s="273"/>
      <c r="C23" s="253" t="s">
        <v>359</v>
      </c>
      <c r="D23" s="274"/>
    </row>
    <row r="24" spans="1:5" s="267" customFormat="1" ht="24" customHeight="1" x14ac:dyDescent="0.2">
      <c r="A24" s="86" t="s">
        <v>576</v>
      </c>
      <c r="B24" s="277" t="s">
        <v>310</v>
      </c>
      <c r="C24" s="268"/>
      <c r="D24" s="240" t="s">
        <v>309</v>
      </c>
      <c r="E24" s="278" t="s">
        <v>470</v>
      </c>
    </row>
    <row r="25" spans="1:5" s="267" customFormat="1" ht="24" customHeight="1" thickBot="1" x14ac:dyDescent="0.25">
      <c r="A25" s="247" t="s">
        <v>247</v>
      </c>
      <c r="B25" s="277" t="str">
        <f>D25</f>
        <v>ARVC SC Ct. 3</v>
      </c>
      <c r="C25" s="268"/>
      <c r="D25" s="240" t="str">
        <f>C18</f>
        <v>ARVC SC Ct. 3</v>
      </c>
      <c r="E25" s="344" t="s">
        <v>245</v>
      </c>
    </row>
    <row r="26" spans="1:5" s="267" customFormat="1" ht="24" customHeight="1" x14ac:dyDescent="0.2">
      <c r="A26" s="278" t="s">
        <v>34</v>
      </c>
      <c r="B26" s="277" t="s">
        <v>48</v>
      </c>
      <c r="D26" s="279" t="s">
        <v>47</v>
      </c>
      <c r="E26" s="86" t="s">
        <v>35</v>
      </c>
    </row>
    <row r="27" spans="1:5" s="267" customFormat="1" ht="24" customHeight="1" x14ac:dyDescent="0.2">
      <c r="A27" s="237" t="s">
        <v>36</v>
      </c>
      <c r="B27" s="273"/>
      <c r="D27" s="274"/>
      <c r="E27" s="86" t="s">
        <v>36</v>
      </c>
    </row>
    <row r="28" spans="1:5" s="267" customFormat="1" ht="24" customHeight="1" thickBot="1" x14ac:dyDescent="0.25">
      <c r="B28" s="273"/>
      <c r="C28" s="285" t="s">
        <v>358</v>
      </c>
      <c r="D28" s="274"/>
      <c r="E28" s="268"/>
    </row>
    <row r="29" spans="1:5" s="267" customFormat="1" ht="24" customHeight="1" x14ac:dyDescent="0.2">
      <c r="B29" s="273"/>
      <c r="C29" s="269"/>
      <c r="D29" s="274"/>
      <c r="E29" s="268"/>
    </row>
    <row r="30" spans="1:5" s="267" customFormat="1" ht="24" customHeight="1" x14ac:dyDescent="0.2">
      <c r="B30" s="273"/>
      <c r="C30" s="270"/>
      <c r="D30" s="274"/>
      <c r="E30" s="268"/>
    </row>
    <row r="31" spans="1:5" s="267" customFormat="1" ht="24" customHeight="1" x14ac:dyDescent="0.2">
      <c r="B31" s="273"/>
      <c r="C31" s="271" t="s">
        <v>308</v>
      </c>
      <c r="D31" s="274"/>
      <c r="E31" s="268"/>
    </row>
    <row r="32" spans="1:5" s="267" customFormat="1" ht="24" customHeight="1" thickBot="1" x14ac:dyDescent="0.25">
      <c r="B32" s="341" t="s">
        <v>246</v>
      </c>
      <c r="C32" s="280" t="str">
        <f>C18</f>
        <v>ARVC SC Ct. 3</v>
      </c>
      <c r="D32" s="340" t="s">
        <v>244</v>
      </c>
      <c r="E32" s="268"/>
    </row>
    <row r="33" spans="1:5" s="267" customFormat="1" ht="24" customHeight="1" x14ac:dyDescent="0.2">
      <c r="B33" s="253" t="s">
        <v>554</v>
      </c>
      <c r="C33" s="281" t="s">
        <v>46</v>
      </c>
      <c r="D33" s="282" t="s">
        <v>553</v>
      </c>
      <c r="E33" s="268"/>
    </row>
    <row r="34" spans="1:5" s="267" customFormat="1" ht="24" customHeight="1" x14ac:dyDescent="0.2">
      <c r="B34" s="268"/>
      <c r="C34" s="275"/>
      <c r="E34" s="268"/>
    </row>
    <row r="35" spans="1:5" s="267" customFormat="1" ht="24" customHeight="1" x14ac:dyDescent="0.2">
      <c r="B35" s="268"/>
      <c r="C35" s="270"/>
      <c r="E35" s="268"/>
    </row>
    <row r="36" spans="1:5" s="267" customFormat="1" ht="24" customHeight="1" thickBot="1" x14ac:dyDescent="0.25">
      <c r="B36" s="268"/>
      <c r="C36" s="276"/>
      <c r="E36" s="268"/>
    </row>
    <row r="37" spans="1:5" s="267" customFormat="1" ht="24" customHeight="1" x14ac:dyDescent="0.2">
      <c r="C37" s="282" t="s">
        <v>357</v>
      </c>
      <c r="E37" s="268"/>
    </row>
    <row r="38" spans="1:5" x14ac:dyDescent="0.15">
      <c r="D38" s="283"/>
      <c r="E38" s="81"/>
    </row>
    <row r="39" spans="1:5" x14ac:dyDescent="0.15">
      <c r="B39" s="93"/>
      <c r="C39" s="93"/>
      <c r="D39" s="85"/>
      <c r="E39" s="283"/>
    </row>
    <row r="40" spans="1:5" ht="16" x14ac:dyDescent="0.2">
      <c r="A40" s="233"/>
      <c r="B40" s="234" t="s">
        <v>153</v>
      </c>
      <c r="C40" s="93"/>
      <c r="D40" s="93"/>
      <c r="E40" s="81"/>
    </row>
    <row r="41" spans="1:5" x14ac:dyDescent="0.15">
      <c r="B41" s="93"/>
      <c r="C41" s="93"/>
      <c r="D41" s="93"/>
      <c r="E41" s="81"/>
    </row>
    <row r="42" spans="1:5" x14ac:dyDescent="0.15">
      <c r="B42" s="93"/>
      <c r="C42" s="93"/>
      <c r="D42" s="93"/>
      <c r="E42" s="81"/>
    </row>
    <row r="43" spans="1:5" x14ac:dyDescent="0.15">
      <c r="B43" s="85"/>
      <c r="C43" s="93"/>
      <c r="D43" s="93"/>
      <c r="E43" s="81"/>
    </row>
    <row r="44" spans="1:5" x14ac:dyDescent="0.15">
      <c r="B44" s="85"/>
      <c r="C44" s="93"/>
      <c r="D44" s="93"/>
      <c r="E44" s="81"/>
    </row>
    <row r="45" spans="1:5" x14ac:dyDescent="0.15">
      <c r="B45" s="85"/>
      <c r="C45" s="85"/>
      <c r="D45" s="85"/>
      <c r="E45" s="81"/>
    </row>
    <row r="46" spans="1:5" x14ac:dyDescent="0.15">
      <c r="B46" s="93"/>
      <c r="C46" s="93"/>
      <c r="D46" s="93"/>
      <c r="E46" s="81"/>
    </row>
    <row r="47" spans="1:5" x14ac:dyDescent="0.15">
      <c r="B47" s="93"/>
      <c r="C47" s="93"/>
      <c r="D47" s="93"/>
      <c r="E47" s="81"/>
    </row>
    <row r="48" spans="1:5" x14ac:dyDescent="0.15">
      <c r="B48" s="93"/>
      <c r="C48" s="93"/>
      <c r="D48" s="93"/>
      <c r="E48" s="81"/>
    </row>
    <row r="49" spans="1:5" x14ac:dyDescent="0.15">
      <c r="B49" s="93"/>
      <c r="C49" s="85"/>
      <c r="D49" s="93"/>
      <c r="E49" s="81"/>
    </row>
    <row r="50" spans="1:5" x14ac:dyDescent="0.15">
      <c r="A50" s="93"/>
      <c r="B50" s="93"/>
      <c r="C50" s="85"/>
      <c r="D50" s="93"/>
      <c r="E50" s="81"/>
    </row>
    <row r="51" spans="1:5" x14ac:dyDescent="0.15">
      <c r="A51" s="93"/>
      <c r="B51" s="93"/>
      <c r="C51" s="85"/>
      <c r="D51" s="93"/>
    </row>
    <row r="52" spans="1:5" x14ac:dyDescent="0.15">
      <c r="A52" s="85"/>
      <c r="B52" s="93"/>
      <c r="C52" s="93"/>
      <c r="D52" s="93"/>
    </row>
    <row r="53" spans="1:5" x14ac:dyDescent="0.15">
      <c r="A53" s="85"/>
      <c r="B53" s="85"/>
      <c r="C53" s="85"/>
      <c r="D53" s="85"/>
    </row>
    <row r="54" spans="1:5" x14ac:dyDescent="0.15">
      <c r="A54" s="85"/>
      <c r="B54" s="93"/>
      <c r="C54" s="93"/>
      <c r="D54" s="93"/>
    </row>
    <row r="55" spans="1:5" x14ac:dyDescent="0.15">
      <c r="A55" s="93"/>
      <c r="B55" s="85"/>
      <c r="C55" s="93"/>
      <c r="D55" s="93"/>
    </row>
    <row r="56" spans="1:5" x14ac:dyDescent="0.15">
      <c r="A56" s="93"/>
      <c r="B56" s="85"/>
      <c r="C56" s="93"/>
      <c r="D56" s="93"/>
    </row>
    <row r="57" spans="1:5" x14ac:dyDescent="0.15">
      <c r="A57" s="93"/>
      <c r="B57" s="85"/>
      <c r="C57" s="93"/>
      <c r="D57" s="93"/>
    </row>
    <row r="58" spans="1:5" x14ac:dyDescent="0.15">
      <c r="B58" s="93"/>
      <c r="C58" s="93"/>
      <c r="D58" s="93"/>
    </row>
    <row r="59" spans="1:5" x14ac:dyDescent="0.15">
      <c r="B59" s="93"/>
      <c r="C59" s="93"/>
      <c r="D59" s="93"/>
    </row>
    <row r="60" spans="1:5" x14ac:dyDescent="0.15">
      <c r="B60" s="93"/>
      <c r="C60" s="93"/>
      <c r="D60" s="93"/>
    </row>
    <row r="61" spans="1:5" x14ac:dyDescent="0.15">
      <c r="B61" s="93"/>
      <c r="C61" s="93"/>
      <c r="D61" s="93"/>
    </row>
    <row r="62" spans="1:5" x14ac:dyDescent="0.15">
      <c r="A62" s="85"/>
      <c r="B62" s="85"/>
      <c r="C62" s="85"/>
      <c r="D62" s="85"/>
    </row>
    <row r="63" spans="1:5" x14ac:dyDescent="0.15">
      <c r="B63" s="93"/>
      <c r="C63" s="93"/>
      <c r="D63" s="93"/>
    </row>
    <row r="64" spans="1:5" x14ac:dyDescent="0.15">
      <c r="B64" s="93"/>
      <c r="C64" s="93"/>
      <c r="D64" s="93"/>
    </row>
    <row r="65" spans="2:4" x14ac:dyDescent="0.15">
      <c r="B65" s="93"/>
      <c r="C65" s="93"/>
      <c r="D65" s="93"/>
    </row>
    <row r="66" spans="2:4" x14ac:dyDescent="0.15">
      <c r="B66" s="93"/>
      <c r="C66" s="93"/>
      <c r="D66" s="93"/>
    </row>
    <row r="67" spans="2:4" x14ac:dyDescent="0.15">
      <c r="B67" s="93"/>
      <c r="C67" s="93"/>
      <c r="D67" s="93"/>
    </row>
    <row r="68" spans="2:4" x14ac:dyDescent="0.15">
      <c r="B68" s="93"/>
      <c r="C68" s="93"/>
      <c r="D68" s="93"/>
    </row>
    <row r="69" spans="2:4" x14ac:dyDescent="0.15">
      <c r="B69" s="93"/>
      <c r="C69" s="93"/>
      <c r="D69" s="93"/>
    </row>
    <row r="70" spans="2:4" x14ac:dyDescent="0.15">
      <c r="B70" s="93"/>
      <c r="C70" s="93"/>
      <c r="D70" s="93"/>
    </row>
    <row r="71" spans="2:4" x14ac:dyDescent="0.15">
      <c r="B71" s="85"/>
      <c r="C71" s="85"/>
      <c r="D71" s="93"/>
    </row>
    <row r="72" spans="2:4" x14ac:dyDescent="0.15">
      <c r="B72" s="93"/>
      <c r="C72" s="93"/>
      <c r="D72" s="93"/>
    </row>
    <row r="73" spans="2:4" x14ac:dyDescent="0.15">
      <c r="B73" s="93"/>
      <c r="C73" s="93"/>
      <c r="D73" s="93"/>
    </row>
    <row r="74" spans="2:4" x14ac:dyDescent="0.15">
      <c r="B74" s="93"/>
      <c r="C74" s="93"/>
      <c r="D74" s="93"/>
    </row>
    <row r="75" spans="2:4" x14ac:dyDescent="0.15">
      <c r="B75" s="93"/>
      <c r="C75" s="93"/>
      <c r="D75" s="93"/>
    </row>
    <row r="76" spans="2:4" x14ac:dyDescent="0.15">
      <c r="B76" s="93"/>
      <c r="C76" s="93"/>
      <c r="D76" s="93"/>
    </row>
    <row r="80" spans="2:4" x14ac:dyDescent="0.15">
      <c r="C80" s="85"/>
    </row>
    <row r="89" spans="2:4" x14ac:dyDescent="0.15">
      <c r="B89" s="85"/>
      <c r="C89" s="85"/>
      <c r="D89" s="85"/>
    </row>
    <row r="97" spans="1:5" x14ac:dyDescent="0.15">
      <c r="B97" s="85"/>
      <c r="C97" s="85"/>
      <c r="D97" s="85"/>
    </row>
    <row r="106" spans="1:5" x14ac:dyDescent="0.15">
      <c r="A106" s="85"/>
      <c r="B106" s="85"/>
      <c r="C106" s="85"/>
      <c r="D106" s="85"/>
      <c r="E106" s="85"/>
    </row>
  </sheetData>
  <mergeCells count="5">
    <mergeCell ref="A1:E1"/>
    <mergeCell ref="A2:E2"/>
    <mergeCell ref="A4:E4"/>
    <mergeCell ref="A5:E5"/>
    <mergeCell ref="A9:E9"/>
  </mergeCells>
  <printOptions horizontalCentered="1" verticalCentered="1"/>
  <pageMargins left="0.25" right="0.25" top="0.22" bottom="0.24" header="0.22" footer="0.24"/>
  <pageSetup scale="6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5"/>
  <sheetViews>
    <sheetView topLeftCell="A3" workbookViewId="0">
      <selection activeCell="A19" sqref="A19:A2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Pools!C11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Pools!C12</f>
        <v>Eldorado High Ct. 14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14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ARVC 17N1 Adidas</v>
      </c>
      <c r="C12" s="376"/>
      <c r="D12" s="360" t="str">
        <f>A16</f>
        <v>ARVC 15N1 Adidas</v>
      </c>
      <c r="E12" s="359"/>
      <c r="F12" s="360" t="str">
        <f>A19</f>
        <v>SF Storm 17 Pound Town</v>
      </c>
      <c r="G12" s="359"/>
      <c r="H12" s="358" t="str">
        <f>A22</f>
        <v>FCVBC 17 Molly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Pools!C14</f>
        <v>ARVC 17N1 Adidas</v>
      </c>
      <c r="B13" s="370"/>
      <c r="C13" s="371"/>
      <c r="D13" s="40">
        <v>25</v>
      </c>
      <c r="E13" s="40">
        <v>14</v>
      </c>
      <c r="F13" s="40">
        <v>25</v>
      </c>
      <c r="G13" s="40">
        <v>17</v>
      </c>
      <c r="H13" s="40">
        <v>25</v>
      </c>
      <c r="I13" s="40">
        <v>8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16</v>
      </c>
      <c r="E14" s="40">
        <v>25</v>
      </c>
      <c r="F14" s="40">
        <v>25</v>
      </c>
      <c r="G14" s="40">
        <v>12</v>
      </c>
      <c r="H14" s="40">
        <v>25</v>
      </c>
      <c r="I14" s="40">
        <v>15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Pools!C15</f>
        <v>ARVC 15N1 Adidas</v>
      </c>
      <c r="B16" s="42">
        <f>IF(E13&gt;0,E13," ")</f>
        <v>14</v>
      </c>
      <c r="C16" s="42">
        <f>IF(D13&gt;0,D13," ")</f>
        <v>25</v>
      </c>
      <c r="D16" s="370"/>
      <c r="E16" s="371"/>
      <c r="F16" s="40"/>
      <c r="G16" s="40"/>
      <c r="H16" s="40">
        <v>25</v>
      </c>
      <c r="I16" s="40">
        <v>21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f>IF(E14&gt;0,E14," ")</f>
        <v>25</v>
      </c>
      <c r="C17" s="42">
        <f>IF(D14&gt;0,D14," ")</f>
        <v>16</v>
      </c>
      <c r="D17" s="372"/>
      <c r="E17" s="373"/>
      <c r="F17" s="40"/>
      <c r="G17" s="40"/>
      <c r="H17" s="40">
        <v>25</v>
      </c>
      <c r="I17" s="40">
        <v>18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Pools!C16</f>
        <v>SF Storm 17 Pound Town</v>
      </c>
      <c r="B19" s="42">
        <f>IF(G13&gt;0,G13," ")</f>
        <v>17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f>IF(G14&gt;0,G14," ")</f>
        <v>12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Pools!C17</f>
        <v>FCVBC 17 Molly</v>
      </c>
      <c r="B22" s="42">
        <f>IF(I13&gt;0,I13," ")</f>
        <v>8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70"/>
      <c r="I22" s="371"/>
      <c r="J22" s="361">
        <v>4</v>
      </c>
      <c r="K22" s="364">
        <v>3</v>
      </c>
      <c r="L22" s="365"/>
    </row>
    <row r="23" spans="1:13" s="41" customFormat="1" ht="24" customHeight="1" x14ac:dyDescent="0.2">
      <c r="A23" s="362"/>
      <c r="B23" s="42">
        <f>IF(I14&gt;0,I14," ")</f>
        <v>15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17N1 Adidas</v>
      </c>
      <c r="B28" s="378">
        <v>5</v>
      </c>
      <c r="C28" s="379"/>
      <c r="D28" s="378">
        <v>1</v>
      </c>
      <c r="E28" s="379"/>
      <c r="F28" s="378"/>
      <c r="G28" s="379"/>
      <c r="H28" s="44"/>
      <c r="I28" s="45">
        <f>D13+D14+D15+F13+F14+F15+H13+H14+H15</f>
        <v>141</v>
      </c>
      <c r="J28" s="45">
        <f>E13+E14+E15+G13+G14+G15+I13+I14+I15</f>
        <v>91</v>
      </c>
      <c r="K28" s="45">
        <f>I28-J28</f>
        <v>50</v>
      </c>
    </row>
    <row r="29" spans="1:13" ht="24" customHeight="1" x14ac:dyDescent="0.15">
      <c r="A29" s="2" t="str">
        <f>A16</f>
        <v>ARVC 15N1 Adidas</v>
      </c>
      <c r="B29" s="378">
        <v>5</v>
      </c>
      <c r="C29" s="379"/>
      <c r="D29" s="378">
        <v>1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17 Pound Town</v>
      </c>
      <c r="B30" s="378"/>
      <c r="C30" s="379"/>
      <c r="D30" s="378">
        <v>6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17 Molly</v>
      </c>
      <c r="B31" s="378">
        <v>2</v>
      </c>
      <c r="C31" s="379"/>
      <c r="D31" s="378">
        <v>4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ARVC 17N1 Adidas</v>
      </c>
      <c r="C35" s="359"/>
      <c r="D35" s="360" t="str">
        <f>A30</f>
        <v>SF Storm 17 Pound Town</v>
      </c>
      <c r="E35" s="359"/>
      <c r="F35" s="380" t="str">
        <f>A16</f>
        <v>ARVC 15N1 Adidas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15N1 Adidas</v>
      </c>
      <c r="C36" s="359"/>
      <c r="D36" s="360" t="str">
        <f>A22</f>
        <v>FCVBC 17 Molly</v>
      </c>
      <c r="E36" s="359"/>
      <c r="F36" s="380" t="str">
        <f>A13</f>
        <v>ARVC 17N1 Adidas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ARVC 17N1 Adidas</v>
      </c>
      <c r="C37" s="359"/>
      <c r="D37" s="360" t="str">
        <f>A31</f>
        <v>FCVBC 17 Molly</v>
      </c>
      <c r="E37" s="359"/>
      <c r="F37" s="380" t="str">
        <f>A30</f>
        <v>SF Storm 17 Pound Town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ARVC 15N1 Adidas</v>
      </c>
      <c r="C38" s="359"/>
      <c r="D38" s="360" t="str">
        <f>A30</f>
        <v>SF Storm 17 Pound Town</v>
      </c>
      <c r="E38" s="359"/>
      <c r="F38" s="380" t="str">
        <f>A28</f>
        <v>ARVC 17N1 Adidas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SF Storm 17 Pound Town</v>
      </c>
      <c r="C39" s="359"/>
      <c r="D39" s="360" t="str">
        <f>A31</f>
        <v>FCVBC 17 Molly</v>
      </c>
      <c r="E39" s="359"/>
      <c r="F39" s="380" t="str">
        <f>A16</f>
        <v>ARVC 15N1 Adidas</v>
      </c>
      <c r="G39" s="380"/>
    </row>
    <row r="40" spans="1:12" ht="18" customHeight="1" x14ac:dyDescent="0.15">
      <c r="A40" s="3" t="s">
        <v>26</v>
      </c>
      <c r="B40" s="360" t="str">
        <f>A13</f>
        <v>ARVC 17N1 Adidas</v>
      </c>
      <c r="C40" s="359"/>
      <c r="D40" s="360" t="str">
        <f>A29</f>
        <v>ARVC 15N1 Adidas</v>
      </c>
      <c r="E40" s="359"/>
      <c r="F40" s="380" t="str">
        <f>A22</f>
        <v>FCVBC 17 Molly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I26:J26"/>
    <mergeCell ref="F27:G27"/>
    <mergeCell ref="B28:C28"/>
    <mergeCell ref="D28:E28"/>
    <mergeCell ref="F28:G28"/>
    <mergeCell ref="B30:C30"/>
    <mergeCell ref="D30:E30"/>
    <mergeCell ref="F30:G30"/>
    <mergeCell ref="B26:D26"/>
    <mergeCell ref="F26:H26"/>
    <mergeCell ref="B29:C29"/>
    <mergeCell ref="D29:E29"/>
    <mergeCell ref="F29:G29"/>
    <mergeCell ref="B27:C27"/>
    <mergeCell ref="D27:E27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ageMargins left="0.09" right="0.46" top="0.91" bottom="0.63" header="0.5" footer="0.5"/>
  <pageSetup scale="44" orientation="portrait" horizont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5"/>
  <sheetViews>
    <sheetView topLeftCell="A5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Pools!D11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Pools!D12</f>
        <v>Eldorado High Ct. 15</v>
      </c>
    </row>
    <row r="5" spans="1:13" s="26" customFormat="1" ht="14" x14ac:dyDescent="0.15">
      <c r="A5" s="38" t="s">
        <v>5</v>
      </c>
      <c r="B5" s="26" t="str">
        <f>Pools!A10</f>
        <v>Division 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NM Premier 18N Asics</v>
      </c>
      <c r="C12" s="376"/>
      <c r="D12" s="360" t="str">
        <f>A16</f>
        <v>ARVC 16N1 Adidas</v>
      </c>
      <c r="E12" s="359"/>
      <c r="F12" s="360" t="str">
        <f>A19</f>
        <v>ARVC 16N2 Adidas</v>
      </c>
      <c r="G12" s="359"/>
      <c r="H12" s="358" t="str">
        <f>A22</f>
        <v>DCVA/505 16N Renegade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Pools!D14</f>
        <v>NM Premier 18N Asics</v>
      </c>
      <c r="B13" s="370"/>
      <c r="C13" s="371"/>
      <c r="D13" s="40">
        <v>25</v>
      </c>
      <c r="E13" s="40">
        <v>14</v>
      </c>
      <c r="F13" s="40">
        <v>25</v>
      </c>
      <c r="G13" s="40">
        <v>12</v>
      </c>
      <c r="H13" s="40">
        <v>25</v>
      </c>
      <c r="I13" s="40">
        <v>14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23</v>
      </c>
      <c r="F14" s="40">
        <v>25</v>
      </c>
      <c r="G14" s="40">
        <v>15</v>
      </c>
      <c r="H14" s="40">
        <v>25</v>
      </c>
      <c r="I14" s="40">
        <v>14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Pools!D15</f>
        <v>ARVC 16N1 Adidas</v>
      </c>
      <c r="B16" s="42">
        <f>IF(E13&gt;0,E13," ")</f>
        <v>14</v>
      </c>
      <c r="C16" s="42">
        <f>IF(D13&gt;0,D13," ")</f>
        <v>25</v>
      </c>
      <c r="D16" s="370"/>
      <c r="E16" s="371"/>
      <c r="F16" s="40">
        <v>25</v>
      </c>
      <c r="G16" s="40">
        <v>20</v>
      </c>
      <c r="H16" s="40">
        <v>25</v>
      </c>
      <c r="I16" s="40">
        <v>9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f>IF(E14&gt;0,E14," ")</f>
        <v>23</v>
      </c>
      <c r="C17" s="42">
        <f>IF(D14&gt;0,D14," ")</f>
        <v>25</v>
      </c>
      <c r="D17" s="372"/>
      <c r="E17" s="373"/>
      <c r="F17" s="40">
        <v>25</v>
      </c>
      <c r="G17" s="40">
        <v>20</v>
      </c>
      <c r="H17" s="40">
        <v>25</v>
      </c>
      <c r="I17" s="40">
        <v>12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Pools!D16</f>
        <v>ARVC 16N2 Adidas</v>
      </c>
      <c r="B19" s="42">
        <f>IF(G13&gt;0,G13," ")</f>
        <v>12</v>
      </c>
      <c r="C19" s="42">
        <f>IF(F13&gt;0,F13," ")</f>
        <v>25</v>
      </c>
      <c r="D19" s="42">
        <f>IF(G16&gt;0,G16," ")</f>
        <v>20</v>
      </c>
      <c r="E19" s="42">
        <f>IF(F16&gt;0,F16," ")</f>
        <v>25</v>
      </c>
      <c r="F19" s="43"/>
      <c r="G19" s="43"/>
      <c r="H19" s="40">
        <v>25</v>
      </c>
      <c r="I19" s="40">
        <v>19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f>IF(G14&gt;0,G14," ")</f>
        <v>15</v>
      </c>
      <c r="C20" s="42">
        <f>IF(F14&gt;0,F14," ")</f>
        <v>25</v>
      </c>
      <c r="D20" s="42">
        <f>IF(G17&gt;0,G17," ")</f>
        <v>20</v>
      </c>
      <c r="E20" s="42">
        <f>IF(F17&gt;0,F17," ")</f>
        <v>25</v>
      </c>
      <c r="F20" s="43"/>
      <c r="G20" s="43"/>
      <c r="H20" s="40">
        <v>25</v>
      </c>
      <c r="I20" s="40">
        <v>19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Pools!D17</f>
        <v>DCVA/505 16N Renegade</v>
      </c>
      <c r="B22" s="42">
        <f>IF(I13&gt;0,I13," ")</f>
        <v>14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19</v>
      </c>
      <c r="G22" s="42">
        <f>IF(H19&gt;0,H19," ")</f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f>IF(I14&gt;0,I14," ")</f>
        <v>14</v>
      </c>
      <c r="C23" s="42">
        <f>IF(H14&gt;0,H14," ")</f>
        <v>25</v>
      </c>
      <c r="D23" s="42">
        <f>IF(I17&gt;0,I17," ")</f>
        <v>12</v>
      </c>
      <c r="E23" s="42">
        <f>IF(H17&gt;0,H17," ")</f>
        <v>25</v>
      </c>
      <c r="F23" s="42">
        <f>IF(I20&gt;0,I20," ")</f>
        <v>19</v>
      </c>
      <c r="G23" s="42">
        <f>IF(H20&gt;0,H20," ")</f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Premier 18N Asics</v>
      </c>
      <c r="B28" s="378">
        <v>6</v>
      </c>
      <c r="C28" s="379"/>
      <c r="D28" s="378"/>
      <c r="E28" s="379"/>
      <c r="F28" s="378"/>
      <c r="G28" s="379"/>
      <c r="H28" s="44"/>
      <c r="I28" s="45">
        <f>D13+D14+D15+F13+F14+F15+H13+H14+H15</f>
        <v>150</v>
      </c>
      <c r="J28" s="45">
        <f>E13+E14+E15+G13+G14+G15+I13+I14+I15</f>
        <v>92</v>
      </c>
      <c r="K28" s="45">
        <f>I28-J28</f>
        <v>58</v>
      </c>
    </row>
    <row r="29" spans="1:13" ht="24" customHeight="1" x14ac:dyDescent="0.15">
      <c r="A29" s="2" t="str">
        <f>A16</f>
        <v>ARVC 16N1 Adidas</v>
      </c>
      <c r="B29" s="378">
        <v>4</v>
      </c>
      <c r="C29" s="379"/>
      <c r="D29" s="378">
        <v>2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16N2 Adidas</v>
      </c>
      <c r="B30" s="378">
        <v>2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DCVA/505 16N Renegade</v>
      </c>
      <c r="B31" s="378"/>
      <c r="C31" s="379"/>
      <c r="D31" s="378">
        <v>6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12</v>
      </c>
      <c r="C32" s="382"/>
      <c r="D32" s="382">
        <f>SUM(D28:E31)</f>
        <v>12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NM Premier 18N Asics</v>
      </c>
      <c r="C35" s="359"/>
      <c r="D35" s="360" t="str">
        <f>A30</f>
        <v>ARVC 16N2 Adidas</v>
      </c>
      <c r="E35" s="359"/>
      <c r="F35" s="380" t="str">
        <f>A16</f>
        <v>ARVC 16N1 Adidas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ARVC 16N1 Adidas</v>
      </c>
      <c r="C36" s="359"/>
      <c r="D36" s="360" t="str">
        <f>A22</f>
        <v>DCVA/505 16N Renegade</v>
      </c>
      <c r="E36" s="359"/>
      <c r="F36" s="380" t="str">
        <f>A13</f>
        <v>NM Premier 18N Asics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NM Premier 18N Asics</v>
      </c>
      <c r="C37" s="359"/>
      <c r="D37" s="360" t="str">
        <f>A31</f>
        <v>DCVA/505 16N Renegade</v>
      </c>
      <c r="E37" s="359"/>
      <c r="F37" s="380" t="str">
        <f>A30</f>
        <v>ARVC 16N2 Adidas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ARVC 16N1 Adidas</v>
      </c>
      <c r="C38" s="359"/>
      <c r="D38" s="360" t="str">
        <f>A30</f>
        <v>ARVC 16N2 Adidas</v>
      </c>
      <c r="E38" s="359"/>
      <c r="F38" s="380" t="str">
        <f>A28</f>
        <v>NM Premier 18N Asics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ARVC 16N2 Adidas</v>
      </c>
      <c r="C39" s="359"/>
      <c r="D39" s="360" t="str">
        <f>A31</f>
        <v>DCVA/505 16N Renegade</v>
      </c>
      <c r="E39" s="359"/>
      <c r="F39" s="380" t="str">
        <f>A16</f>
        <v>ARVC 16N1 Adidas</v>
      </c>
      <c r="G39" s="380"/>
    </row>
    <row r="40" spans="1:12" ht="18" customHeight="1" x14ac:dyDescent="0.15">
      <c r="A40" s="3" t="s">
        <v>26</v>
      </c>
      <c r="B40" s="360" t="str">
        <f>A13</f>
        <v>NM Premier 18N Asics</v>
      </c>
      <c r="C40" s="359"/>
      <c r="D40" s="360" t="str">
        <f>A29</f>
        <v>ARVC 16N1 Adidas</v>
      </c>
      <c r="E40" s="359"/>
      <c r="F40" s="380" t="str">
        <f>A22</f>
        <v>DCVA/505 16N Renegade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7:C27"/>
    <mergeCell ref="D27:E27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02"/>
  <sheetViews>
    <sheetView workbookViewId="0">
      <selection activeCell="A26" sqref="A26"/>
    </sheetView>
  </sheetViews>
  <sheetFormatPr baseColWidth="10" defaultRowHeight="13" x14ac:dyDescent="0.15"/>
  <cols>
    <col min="1" max="1" width="25.6640625" customWidth="1"/>
    <col min="2" max="3" width="28.6640625" customWidth="1"/>
    <col min="4" max="4" width="31.5" bestFit="1" customWidth="1"/>
    <col min="5" max="6" width="28.6640625" customWidth="1"/>
    <col min="7" max="7" width="25.6640625" customWidth="1"/>
    <col min="8" max="256" width="8.83203125" customWidth="1"/>
  </cols>
  <sheetData>
    <row r="1" spans="1:8" ht="20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</row>
    <row r="2" spans="1:8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</row>
    <row r="3" spans="1:8" ht="18" x14ac:dyDescent="0.2">
      <c r="A3" s="388"/>
      <c r="B3" s="388"/>
      <c r="C3" s="5"/>
      <c r="D3" s="5"/>
    </row>
    <row r="4" spans="1:8" ht="20" x14ac:dyDescent="0.2">
      <c r="A4" s="385" t="str">
        <f>Pools!A10</f>
        <v>Division I</v>
      </c>
      <c r="B4" s="385"/>
      <c r="C4" s="385"/>
      <c r="D4" s="385"/>
      <c r="E4" s="385"/>
      <c r="F4" s="385"/>
      <c r="G4" s="385"/>
    </row>
    <row r="5" spans="1:8" ht="20" x14ac:dyDescent="0.2">
      <c r="A5" s="385" t="s">
        <v>33</v>
      </c>
      <c r="B5" s="385"/>
      <c r="C5" s="385"/>
      <c r="D5" s="385"/>
      <c r="E5" s="385"/>
      <c r="F5" s="385"/>
      <c r="G5" s="385"/>
    </row>
    <row r="6" spans="1:8" ht="13.25" customHeight="1" x14ac:dyDescent="0.2">
      <c r="A6" s="15"/>
      <c r="B6" s="15"/>
      <c r="C6" s="15"/>
      <c r="D6" s="15"/>
      <c r="E6" s="15"/>
      <c r="F6" s="15"/>
      <c r="G6" s="15"/>
    </row>
    <row r="7" spans="1:8" s="190" customFormat="1" ht="16" x14ac:dyDescent="0.2">
      <c r="C7" s="191" t="s">
        <v>251</v>
      </c>
      <c r="D7" s="191" t="s">
        <v>32</v>
      </c>
      <c r="E7" s="191" t="s">
        <v>252</v>
      </c>
    </row>
    <row r="8" spans="1:8" s="190" customFormat="1" ht="16" x14ac:dyDescent="0.2"/>
    <row r="9" spans="1:8" s="190" customFormat="1" ht="16" x14ac:dyDescent="0.2">
      <c r="A9" s="386" t="s">
        <v>31</v>
      </c>
      <c r="B9" s="386"/>
      <c r="C9" s="386"/>
      <c r="D9" s="386"/>
      <c r="E9" s="386"/>
      <c r="F9" s="386"/>
      <c r="G9" s="386"/>
      <c r="H9" s="192"/>
    </row>
    <row r="10" spans="1:8" s="190" customFormat="1" ht="16" x14ac:dyDescent="0.2">
      <c r="B10" s="191"/>
      <c r="C10" s="191"/>
      <c r="D10" s="191"/>
      <c r="E10" s="191"/>
      <c r="F10" s="191"/>
    </row>
    <row r="11" spans="1:8" s="190" customFormat="1" ht="16" x14ac:dyDescent="0.2"/>
    <row r="12" spans="1:8" s="190" customFormat="1" ht="28.5" customHeight="1" thickBot="1" x14ac:dyDescent="0.25">
      <c r="A12" s="28"/>
      <c r="B12" s="28"/>
      <c r="C12" s="28" t="s">
        <v>72</v>
      </c>
      <c r="D12" s="60" t="s">
        <v>385</v>
      </c>
      <c r="E12" s="28"/>
      <c r="F12" s="28"/>
      <c r="G12" s="28"/>
    </row>
    <row r="13" spans="1:8" s="190" customFormat="1" ht="28.5" customHeight="1" thickTop="1" x14ac:dyDescent="0.2">
      <c r="A13" s="28"/>
      <c r="B13" s="28"/>
      <c r="C13" s="28"/>
      <c r="D13" s="193"/>
      <c r="E13" s="28"/>
      <c r="F13" s="28"/>
      <c r="G13" s="28"/>
    </row>
    <row r="14" spans="1:8" s="190" customFormat="1" ht="28.5" customHeight="1" x14ac:dyDescent="0.2">
      <c r="A14" s="28"/>
      <c r="B14" s="28"/>
      <c r="C14" s="28"/>
      <c r="D14" s="194" t="s">
        <v>53</v>
      </c>
      <c r="E14" s="28"/>
      <c r="F14" s="28"/>
      <c r="G14" s="28"/>
    </row>
    <row r="15" spans="1:8" s="190" customFormat="1" ht="28.5" customHeight="1" thickBot="1" x14ac:dyDescent="0.25">
      <c r="A15" s="28"/>
      <c r="B15" s="28"/>
      <c r="C15" s="195" t="s">
        <v>131</v>
      </c>
      <c r="D15" s="196" t="str">
        <f>C7</f>
        <v>Sandia Prep Ct. 18</v>
      </c>
      <c r="E15" s="197" t="s">
        <v>178</v>
      </c>
      <c r="F15" s="28"/>
      <c r="G15" s="28"/>
    </row>
    <row r="16" spans="1:8" s="190" customFormat="1" ht="28.5" customHeight="1" x14ac:dyDescent="0.2">
      <c r="A16" s="28"/>
      <c r="B16" s="28"/>
      <c r="C16" s="320" t="s">
        <v>442</v>
      </c>
      <c r="D16" s="199" t="s">
        <v>59</v>
      </c>
      <c r="E16" s="319" t="s">
        <v>441</v>
      </c>
      <c r="F16" s="28"/>
      <c r="G16" s="28"/>
    </row>
    <row r="17" spans="1:7" s="190" customFormat="1" ht="28.5" customHeight="1" x14ac:dyDescent="0.2">
      <c r="A17" s="28"/>
      <c r="B17" s="28"/>
      <c r="C17" s="201"/>
      <c r="D17" s="202"/>
      <c r="E17" s="203"/>
      <c r="F17" s="28"/>
      <c r="G17" s="28"/>
    </row>
    <row r="18" spans="1:7" s="190" customFormat="1" ht="28.5" customHeight="1" thickBot="1" x14ac:dyDescent="0.25">
      <c r="A18" s="28"/>
      <c r="B18" s="28"/>
      <c r="C18" s="204" t="s">
        <v>43</v>
      </c>
      <c r="D18" s="310"/>
      <c r="E18" s="206" t="s">
        <v>41</v>
      </c>
      <c r="F18" s="28"/>
      <c r="G18" s="28"/>
    </row>
    <row r="19" spans="1:7" s="190" customFormat="1" ht="28.5" customHeight="1" thickTop="1" thickBot="1" x14ac:dyDescent="0.25">
      <c r="A19" s="28"/>
      <c r="B19" s="207" t="s">
        <v>131</v>
      </c>
      <c r="C19" s="208" t="str">
        <f>E19</f>
        <v>Sandia Prep Ct. 18</v>
      </c>
      <c r="D19" s="209" t="s">
        <v>361</v>
      </c>
      <c r="E19" s="210" t="str">
        <f>D23</f>
        <v>Sandia Prep Ct. 18</v>
      </c>
      <c r="F19" s="211" t="s">
        <v>273</v>
      </c>
      <c r="G19" s="28"/>
    </row>
    <row r="20" spans="1:7" s="190" customFormat="1" ht="28.5" customHeight="1" thickBot="1" x14ac:dyDescent="0.25">
      <c r="A20" s="28"/>
      <c r="B20" s="198"/>
      <c r="C20" s="212" t="s">
        <v>49</v>
      </c>
      <c r="D20" s="213" t="s">
        <v>382</v>
      </c>
      <c r="E20" s="214" t="s">
        <v>48</v>
      </c>
      <c r="F20" s="319" t="s">
        <v>530</v>
      </c>
      <c r="G20" s="28"/>
    </row>
    <row r="21" spans="1:7" s="190" customFormat="1" ht="28.5" customHeight="1" thickTop="1" x14ac:dyDescent="0.2">
      <c r="A21" s="28"/>
      <c r="B21" s="212"/>
      <c r="C21" s="212"/>
      <c r="D21" s="193"/>
      <c r="E21" s="203"/>
      <c r="F21" s="203"/>
      <c r="G21" s="28"/>
    </row>
    <row r="22" spans="1:7" s="190" customFormat="1" ht="28.5" customHeight="1" x14ac:dyDescent="0.2">
      <c r="A22" s="28"/>
      <c r="B22" s="212"/>
      <c r="C22" s="212"/>
      <c r="D22" s="194" t="s">
        <v>39</v>
      </c>
      <c r="E22" s="203"/>
      <c r="F22" s="203"/>
      <c r="G22" s="28"/>
    </row>
    <row r="23" spans="1:7" s="190" customFormat="1" ht="28.5" customHeight="1" thickBot="1" x14ac:dyDescent="0.25">
      <c r="A23" s="28"/>
      <c r="B23" s="201"/>
      <c r="C23" s="215" t="s">
        <v>123</v>
      </c>
      <c r="D23" s="196" t="str">
        <f>D15</f>
        <v>Sandia Prep Ct. 18</v>
      </c>
      <c r="E23" s="207" t="s">
        <v>273</v>
      </c>
      <c r="F23" s="214"/>
      <c r="G23" s="28"/>
    </row>
    <row r="24" spans="1:7" s="190" customFormat="1" ht="28.5" customHeight="1" x14ac:dyDescent="0.2">
      <c r="A24" s="28"/>
      <c r="B24" s="201"/>
      <c r="C24" s="322" t="s">
        <v>486</v>
      </c>
      <c r="D24" s="202" t="s">
        <v>46</v>
      </c>
      <c r="E24" s="322" t="s">
        <v>485</v>
      </c>
      <c r="F24" s="214"/>
      <c r="G24" s="28"/>
    </row>
    <row r="25" spans="1:7" s="190" customFormat="1" ht="28.5" customHeight="1" x14ac:dyDescent="0.2">
      <c r="A25" s="28"/>
      <c r="B25" s="201"/>
      <c r="C25" s="28"/>
      <c r="D25" s="202"/>
      <c r="E25" s="28"/>
      <c r="F25" s="214"/>
      <c r="G25" s="28"/>
    </row>
    <row r="26" spans="1:7" s="190" customFormat="1" ht="28.5" customHeight="1" thickBot="1" x14ac:dyDescent="0.25">
      <c r="A26" s="28"/>
      <c r="B26" s="201"/>
      <c r="C26" s="28"/>
      <c r="D26" s="205"/>
      <c r="E26" s="28"/>
      <c r="F26" s="203"/>
      <c r="G26" s="28"/>
    </row>
    <row r="27" spans="1:7" s="190" customFormat="1" ht="28.5" customHeight="1" thickTop="1" x14ac:dyDescent="0.2">
      <c r="A27" s="60" t="s">
        <v>573</v>
      </c>
      <c r="B27" s="216" t="s">
        <v>152</v>
      </c>
      <c r="C27" s="28"/>
      <c r="D27" s="209" t="s">
        <v>389</v>
      </c>
      <c r="E27" s="28"/>
      <c r="F27" s="206" t="s">
        <v>150</v>
      </c>
      <c r="G27" s="28" t="s">
        <v>561</v>
      </c>
    </row>
    <row r="28" spans="1:7" s="190" customFormat="1" ht="28.5" customHeight="1" thickBot="1" x14ac:dyDescent="0.25">
      <c r="A28" s="207" t="s">
        <v>131</v>
      </c>
      <c r="B28" s="208" t="str">
        <f>F28</f>
        <v>Sandia Prep Ct. 18</v>
      </c>
      <c r="C28" s="28"/>
      <c r="D28" s="28"/>
      <c r="E28" s="217"/>
      <c r="F28" s="210" t="str">
        <f>C37</f>
        <v>Sandia Prep Ct. 18</v>
      </c>
      <c r="G28" s="211" t="s">
        <v>273</v>
      </c>
    </row>
    <row r="29" spans="1:7" s="190" customFormat="1" ht="28.5" customHeight="1" x14ac:dyDescent="0.2">
      <c r="A29" s="218" t="s">
        <v>34</v>
      </c>
      <c r="B29" s="212" t="s">
        <v>114</v>
      </c>
      <c r="C29" s="28"/>
      <c r="D29" s="60"/>
      <c r="E29" s="217"/>
      <c r="F29" s="214" t="s">
        <v>120</v>
      </c>
      <c r="G29" s="218" t="s">
        <v>35</v>
      </c>
    </row>
    <row r="30" spans="1:7" s="190" customFormat="1" ht="28.5" customHeight="1" thickBot="1" x14ac:dyDescent="0.25">
      <c r="A30" s="218" t="s">
        <v>36</v>
      </c>
      <c r="B30" s="201"/>
      <c r="C30" s="219"/>
      <c r="D30" s="60" t="s">
        <v>381</v>
      </c>
      <c r="E30" s="28"/>
      <c r="F30" s="203"/>
      <c r="G30" s="218" t="s">
        <v>36</v>
      </c>
    </row>
    <row r="31" spans="1:7" s="190" customFormat="1" ht="28.5" customHeight="1" thickTop="1" x14ac:dyDescent="0.2">
      <c r="A31" s="28"/>
      <c r="B31" s="201"/>
      <c r="C31" s="60"/>
      <c r="D31" s="193"/>
      <c r="E31" s="28"/>
      <c r="F31" s="203"/>
      <c r="G31" s="28"/>
    </row>
    <row r="32" spans="1:7" s="190" customFormat="1" ht="28.5" customHeight="1" x14ac:dyDescent="0.2">
      <c r="A32" s="28"/>
      <c r="B32" s="201"/>
      <c r="C32" s="60"/>
      <c r="D32" s="194" t="s">
        <v>40</v>
      </c>
      <c r="E32" s="28"/>
      <c r="F32" s="203"/>
      <c r="G32" s="28"/>
    </row>
    <row r="33" spans="1:7" s="190" customFormat="1" ht="28.5" customHeight="1" thickBot="1" x14ac:dyDescent="0.25">
      <c r="A33" s="28"/>
      <c r="B33" s="201"/>
      <c r="C33" s="220" t="s">
        <v>122</v>
      </c>
      <c r="D33" s="196" t="str">
        <f>D41</f>
        <v>Sandia Prep Ct. 19</v>
      </c>
      <c r="E33" s="197" t="s">
        <v>121</v>
      </c>
      <c r="F33" s="203"/>
      <c r="G33" s="28"/>
    </row>
    <row r="34" spans="1:7" s="190" customFormat="1" ht="28.5" customHeight="1" x14ac:dyDescent="0.2">
      <c r="A34" s="28"/>
      <c r="B34" s="201"/>
      <c r="C34" s="320" t="s">
        <v>488</v>
      </c>
      <c r="D34" s="202" t="s">
        <v>47</v>
      </c>
      <c r="E34" s="319" t="s">
        <v>487</v>
      </c>
      <c r="F34" s="203"/>
      <c r="G34" s="28"/>
    </row>
    <row r="35" spans="1:7" s="190" customFormat="1" ht="28.5" customHeight="1" x14ac:dyDescent="0.2">
      <c r="A35" s="28"/>
      <c r="B35" s="201"/>
      <c r="C35" s="201"/>
      <c r="D35" s="202"/>
      <c r="E35" s="203"/>
      <c r="F35" s="203"/>
      <c r="G35" s="28"/>
    </row>
    <row r="36" spans="1:7" s="190" customFormat="1" ht="28.5" customHeight="1" thickBot="1" x14ac:dyDescent="0.25">
      <c r="A36" s="217"/>
      <c r="B36" s="201"/>
      <c r="C36" s="204" t="s">
        <v>151</v>
      </c>
      <c r="D36" s="221"/>
      <c r="E36" s="206" t="s">
        <v>42</v>
      </c>
      <c r="F36" s="203"/>
      <c r="G36" s="28"/>
    </row>
    <row r="37" spans="1:7" s="190" customFormat="1" ht="28.5" customHeight="1" thickTop="1" thickBot="1" x14ac:dyDescent="0.25">
      <c r="A37" s="28"/>
      <c r="B37" s="222" t="s">
        <v>122</v>
      </c>
      <c r="C37" s="208" t="str">
        <f>C19</f>
        <v>Sandia Prep Ct. 18</v>
      </c>
      <c r="D37" s="223" t="s">
        <v>390</v>
      </c>
      <c r="E37" s="210" t="str">
        <f>D33</f>
        <v>Sandia Prep Ct. 19</v>
      </c>
      <c r="F37" s="222" t="s">
        <v>121</v>
      </c>
      <c r="G37" s="28"/>
    </row>
    <row r="38" spans="1:7" s="190" customFormat="1" ht="28.5" customHeight="1" thickBot="1" x14ac:dyDescent="0.25">
      <c r="A38" s="28"/>
      <c r="B38" s="321" t="s">
        <v>549</v>
      </c>
      <c r="C38" s="212" t="s">
        <v>45</v>
      </c>
      <c r="D38" s="60" t="s">
        <v>386</v>
      </c>
      <c r="E38" s="214" t="s">
        <v>50</v>
      </c>
      <c r="F38" s="321" t="s">
        <v>531</v>
      </c>
      <c r="G38" s="28"/>
    </row>
    <row r="39" spans="1:7" s="190" customFormat="1" ht="28.5" customHeight="1" thickTop="1" x14ac:dyDescent="0.2">
      <c r="A39" s="224"/>
      <c r="B39" s="60"/>
      <c r="C39" s="201"/>
      <c r="D39" s="193"/>
      <c r="E39" s="203"/>
      <c r="F39" s="28"/>
      <c r="G39" s="28"/>
    </row>
    <row r="40" spans="1:7" s="190" customFormat="1" ht="28.5" customHeight="1" x14ac:dyDescent="0.2">
      <c r="A40" s="28"/>
      <c r="B40" s="28"/>
      <c r="C40" s="201"/>
      <c r="D40" s="194" t="s">
        <v>54</v>
      </c>
      <c r="E40" s="203"/>
      <c r="F40" s="28"/>
      <c r="G40" s="28"/>
    </row>
    <row r="41" spans="1:7" s="190" customFormat="1" ht="28.5" customHeight="1" thickBot="1" x14ac:dyDescent="0.25">
      <c r="A41" s="28"/>
      <c r="B41" s="28"/>
      <c r="C41" s="215" t="s">
        <v>177</v>
      </c>
      <c r="D41" s="196" t="str">
        <f>E7</f>
        <v>Sandia Prep Ct. 19</v>
      </c>
      <c r="E41" s="225" t="s">
        <v>179</v>
      </c>
      <c r="F41" s="226" t="s">
        <v>286</v>
      </c>
      <c r="G41" s="227"/>
    </row>
    <row r="42" spans="1:7" s="190" customFormat="1" ht="28.5" customHeight="1" x14ac:dyDescent="0.2">
      <c r="A42" s="28"/>
      <c r="B42" s="28"/>
      <c r="C42" s="322" t="s">
        <v>444</v>
      </c>
      <c r="D42" s="199" t="s">
        <v>58</v>
      </c>
      <c r="E42" s="321" t="s">
        <v>443</v>
      </c>
      <c r="F42" s="28"/>
      <c r="G42" s="28"/>
    </row>
    <row r="43" spans="1:7" s="190" customFormat="1" ht="28.5" customHeight="1" x14ac:dyDescent="0.2">
      <c r="A43" s="28"/>
      <c r="B43" s="28"/>
      <c r="C43" s="28"/>
      <c r="D43" s="202"/>
      <c r="E43" s="28"/>
      <c r="F43" s="28"/>
      <c r="G43" s="28"/>
    </row>
    <row r="44" spans="1:7" s="190" customFormat="1" ht="28.5" customHeight="1" thickBot="1" x14ac:dyDescent="0.25">
      <c r="A44" s="60"/>
      <c r="B44" s="60"/>
      <c r="C44" s="28"/>
      <c r="D44" s="308"/>
      <c r="E44" s="28"/>
      <c r="F44" s="28"/>
      <c r="G44" s="28"/>
    </row>
    <row r="45" spans="1:7" s="190" customFormat="1" ht="28.5" customHeight="1" thickTop="1" x14ac:dyDescent="0.2">
      <c r="A45" s="60"/>
      <c r="B45" s="60"/>
      <c r="C45" s="60"/>
      <c r="D45" s="209" t="s">
        <v>360</v>
      </c>
      <c r="E45" s="28"/>
      <c r="F45" s="28"/>
      <c r="G45" s="28"/>
    </row>
    <row r="46" spans="1:7" s="190" customFormat="1" ht="28.5" customHeight="1" x14ac:dyDescent="0.2">
      <c r="A46" s="228"/>
      <c r="B46" s="228"/>
      <c r="C46" s="228"/>
      <c r="D46" s="228"/>
      <c r="E46" s="228"/>
      <c r="F46" s="28"/>
      <c r="G46" s="28"/>
    </row>
    <row r="47" spans="1:7" ht="28.5" customHeight="1" x14ac:dyDescent="0.15">
      <c r="A47" s="230"/>
      <c r="B47" s="231" t="s">
        <v>153</v>
      </c>
      <c r="C47" s="12"/>
      <c r="D47" s="14"/>
      <c r="E47" s="14"/>
      <c r="F47" s="232"/>
      <c r="G47" s="8"/>
    </row>
    <row r="48" spans="1:7" ht="22.5" customHeight="1" x14ac:dyDescent="0.15">
      <c r="A48" s="16"/>
      <c r="B48" s="16"/>
      <c r="C48" s="17"/>
      <c r="D48" s="16"/>
      <c r="E48" s="16"/>
      <c r="F48" s="16"/>
      <c r="G48" s="16"/>
    </row>
    <row r="49" spans="1:7" ht="22.5" customHeight="1" x14ac:dyDescent="0.2">
      <c r="A49" s="16"/>
      <c r="B49" s="60"/>
      <c r="C49" s="60"/>
      <c r="D49" s="60"/>
      <c r="E49" s="16"/>
      <c r="F49" s="16"/>
      <c r="G49" s="16"/>
    </row>
    <row r="50" spans="1:7" ht="22.5" customHeight="1" x14ac:dyDescent="0.15">
      <c r="A50" s="16"/>
      <c r="B50" s="16"/>
      <c r="C50" s="16"/>
      <c r="D50" s="16"/>
      <c r="E50" s="16"/>
      <c r="F50" s="14"/>
      <c r="G50" s="14"/>
    </row>
    <row r="51" spans="1:7" ht="22.5" customHeight="1" x14ac:dyDescent="0.15">
      <c r="A51" s="16"/>
      <c r="B51" s="16"/>
      <c r="C51" s="16"/>
      <c r="D51" s="16"/>
      <c r="E51" s="16"/>
      <c r="F51" s="14"/>
      <c r="G51" s="14"/>
    </row>
    <row r="52" spans="1:7" x14ac:dyDescent="0.15">
      <c r="A52" s="14"/>
      <c r="B52" s="14"/>
      <c r="C52" s="14"/>
      <c r="D52" s="14"/>
      <c r="E52" s="14"/>
      <c r="F52" s="14"/>
      <c r="G52" s="14"/>
    </row>
    <row r="53" spans="1:7" x14ac:dyDescent="0.15">
      <c r="A53" s="14"/>
      <c r="B53" s="20"/>
      <c r="C53" s="14"/>
      <c r="D53" s="14"/>
      <c r="E53" s="14"/>
      <c r="F53" s="14"/>
      <c r="G53" s="14"/>
    </row>
    <row r="54" spans="1:7" x14ac:dyDescent="0.15">
      <c r="A54" s="14"/>
      <c r="B54" s="20"/>
      <c r="C54" s="14"/>
      <c r="D54" s="14"/>
      <c r="E54" s="14"/>
      <c r="F54" s="14"/>
      <c r="G54" s="14"/>
    </row>
    <row r="55" spans="1:7" x14ac:dyDescent="0.15">
      <c r="A55" s="14"/>
      <c r="B55" s="20"/>
      <c r="C55" s="14"/>
      <c r="D55" s="14"/>
      <c r="E55" s="14"/>
      <c r="F55" s="14"/>
      <c r="G55" s="14"/>
    </row>
    <row r="56" spans="1:7" x14ac:dyDescent="0.15">
      <c r="A56" s="14"/>
      <c r="B56" s="14"/>
      <c r="C56" s="14"/>
      <c r="D56" s="14"/>
      <c r="E56" s="14"/>
      <c r="F56" s="14"/>
      <c r="G56" s="14"/>
    </row>
    <row r="57" spans="1:7" x14ac:dyDescent="0.15">
      <c r="A57" s="14"/>
      <c r="B57" s="14"/>
      <c r="C57" s="14"/>
      <c r="D57" s="14"/>
      <c r="E57" s="14"/>
      <c r="F57" s="14"/>
      <c r="G57" s="14"/>
    </row>
    <row r="58" spans="1:7" ht="16" x14ac:dyDescent="0.2">
      <c r="A58" s="60"/>
      <c r="B58" s="60"/>
      <c r="C58" s="60"/>
      <c r="D58" s="60"/>
      <c r="E58" s="14"/>
      <c r="F58" s="14"/>
      <c r="G58" s="14"/>
    </row>
    <row r="59" spans="1:7" x14ac:dyDescent="0.15">
      <c r="A59" s="14"/>
      <c r="B59" s="14"/>
      <c r="C59" s="14"/>
      <c r="D59" s="14"/>
      <c r="E59" s="14"/>
      <c r="F59" s="14"/>
      <c r="G59" s="14"/>
    </row>
    <row r="60" spans="1:7" x14ac:dyDescent="0.15">
      <c r="A60" s="14"/>
      <c r="B60" s="14"/>
      <c r="C60" s="14"/>
      <c r="D60" s="14"/>
      <c r="E60" s="14"/>
      <c r="F60" s="14"/>
      <c r="G60" s="14"/>
    </row>
    <row r="61" spans="1:7" x14ac:dyDescent="0.15">
      <c r="A61" s="14"/>
      <c r="B61" s="14"/>
      <c r="C61" s="14"/>
      <c r="D61" s="14"/>
      <c r="E61" s="14"/>
      <c r="F61" s="14"/>
      <c r="G61" s="14"/>
    </row>
    <row r="62" spans="1:7" x14ac:dyDescent="0.15">
      <c r="A62" s="14"/>
      <c r="B62" s="14"/>
      <c r="C62" s="14"/>
      <c r="D62" s="14"/>
      <c r="E62" s="14"/>
      <c r="F62" s="14"/>
      <c r="G62" s="14"/>
    </row>
    <row r="63" spans="1:7" x14ac:dyDescent="0.15">
      <c r="A63" s="14"/>
      <c r="B63" s="14"/>
      <c r="C63" s="14"/>
      <c r="D63" s="14"/>
      <c r="E63" s="14"/>
      <c r="F63" s="14"/>
      <c r="G63" s="14"/>
    </row>
    <row r="64" spans="1:7" x14ac:dyDescent="0.15">
      <c r="A64" s="14"/>
      <c r="B64" s="14"/>
      <c r="C64" s="14"/>
      <c r="D64" s="14"/>
      <c r="E64" s="14"/>
      <c r="F64" s="14"/>
      <c r="G64" s="14"/>
    </row>
    <row r="65" spans="1:7" x14ac:dyDescent="0.15">
      <c r="A65" s="14"/>
      <c r="B65" s="14"/>
      <c r="C65" s="14"/>
      <c r="D65" s="14"/>
      <c r="E65" s="14"/>
      <c r="F65" s="14"/>
      <c r="G65" s="14"/>
    </row>
    <row r="67" spans="1:7" ht="16" x14ac:dyDescent="0.2">
      <c r="B67" s="60"/>
      <c r="C67" s="60"/>
    </row>
    <row r="76" spans="1:7" ht="16" x14ac:dyDescent="0.2">
      <c r="C76" s="60"/>
    </row>
    <row r="85" spans="2:4" ht="16" x14ac:dyDescent="0.2">
      <c r="B85" s="60"/>
      <c r="C85" s="60"/>
      <c r="D85" s="60"/>
    </row>
    <row r="93" spans="2:4" ht="16" x14ac:dyDescent="0.2">
      <c r="B93" s="60"/>
      <c r="C93" s="60"/>
      <c r="D93" s="60"/>
    </row>
    <row r="102" spans="1:5" ht="16" x14ac:dyDescent="0.2">
      <c r="A102" s="60"/>
      <c r="B102" s="60"/>
      <c r="C102" s="60"/>
      <c r="D102" s="60"/>
      <c r="E102" s="60"/>
    </row>
  </sheetData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scale="48" fitToHeight="2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47"/>
  <sheetViews>
    <sheetView topLeftCell="A13" workbookViewId="0">
      <selection activeCell="B34" sqref="B34"/>
    </sheetView>
  </sheetViews>
  <sheetFormatPr baseColWidth="10" defaultRowHeight="13" x14ac:dyDescent="0.15"/>
  <cols>
    <col min="1" max="7" width="32.6640625" customWidth="1"/>
    <col min="8" max="8" width="25.6640625" customWidth="1"/>
    <col min="9" max="256" width="8.83203125" customWidth="1"/>
  </cols>
  <sheetData>
    <row r="1" spans="1:9" ht="22.5" customHeight="1" x14ac:dyDescent="0.2">
      <c r="A1" s="387" t="str">
        <f>Pools!A1</f>
        <v>Chile Spike United</v>
      </c>
      <c r="B1" s="387"/>
      <c r="C1" s="387"/>
      <c r="D1" s="387"/>
      <c r="E1" s="387"/>
      <c r="F1" s="387"/>
      <c r="G1" s="387"/>
      <c r="H1" s="53"/>
    </row>
    <row r="2" spans="1:9" ht="22.5" customHeight="1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54"/>
    </row>
    <row r="3" spans="1:9" ht="22.5" customHeight="1" x14ac:dyDescent="0.2">
      <c r="A3" s="388"/>
      <c r="B3" s="388"/>
      <c r="C3" s="388"/>
      <c r="D3" s="5"/>
      <c r="E3" s="5"/>
    </row>
    <row r="4" spans="1:9" ht="22.5" customHeight="1" x14ac:dyDescent="0.2">
      <c r="A4" s="385" t="str">
        <f>Pools!A10</f>
        <v>Division I</v>
      </c>
      <c r="B4" s="385"/>
      <c r="C4" s="385"/>
      <c r="D4" s="385"/>
      <c r="E4" s="385"/>
      <c r="F4" s="385"/>
      <c r="G4" s="385"/>
      <c r="H4" s="24"/>
    </row>
    <row r="5" spans="1:9" ht="22.5" customHeight="1" x14ac:dyDescent="0.2">
      <c r="A5" s="385" t="s">
        <v>61</v>
      </c>
      <c r="B5" s="385"/>
      <c r="C5" s="385"/>
      <c r="D5" s="385"/>
      <c r="E5" s="385"/>
      <c r="F5" s="385"/>
      <c r="G5" s="385"/>
      <c r="H5" s="24"/>
      <c r="I5" s="24"/>
    </row>
    <row r="6" spans="1:9" ht="20" x14ac:dyDescent="0.2">
      <c r="A6" s="15"/>
      <c r="B6" s="15"/>
      <c r="C6" s="15"/>
      <c r="D6" s="15"/>
      <c r="E6" s="15"/>
      <c r="F6" s="15"/>
      <c r="G6" s="15"/>
    </row>
    <row r="7" spans="1:9" s="190" customFormat="1" ht="22.5" customHeight="1" x14ac:dyDescent="0.2">
      <c r="C7" s="191" t="s">
        <v>252</v>
      </c>
      <c r="D7" s="191" t="s">
        <v>32</v>
      </c>
      <c r="E7" s="191" t="s">
        <v>253</v>
      </c>
    </row>
    <row r="8" spans="1:9" s="190" customFormat="1" ht="16" x14ac:dyDescent="0.2"/>
    <row r="9" spans="1:9" s="190" customFormat="1" ht="33" customHeight="1" x14ac:dyDescent="0.2">
      <c r="A9" s="386" t="s">
        <v>31</v>
      </c>
      <c r="B9" s="386"/>
      <c r="C9" s="386"/>
      <c r="D9" s="386"/>
      <c r="E9" s="386"/>
      <c r="F9" s="386"/>
      <c r="G9" s="386"/>
    </row>
    <row r="10" spans="1:9" s="190" customFormat="1" ht="33" customHeight="1" x14ac:dyDescent="0.2">
      <c r="B10" s="191"/>
      <c r="C10" s="191"/>
      <c r="D10" s="191"/>
      <c r="E10" s="191"/>
      <c r="F10" s="191"/>
    </row>
    <row r="11" spans="1:9" s="190" customFormat="1" ht="33.75" customHeight="1" x14ac:dyDescent="0.2">
      <c r="B11" s="190" t="s">
        <v>72</v>
      </c>
    </row>
    <row r="12" spans="1:9" s="190" customFormat="1" ht="33.75" customHeight="1" thickBot="1" x14ac:dyDescent="0.25">
      <c r="A12" s="28"/>
      <c r="B12" s="28"/>
      <c r="C12" s="28"/>
      <c r="D12" s="60" t="s">
        <v>387</v>
      </c>
      <c r="E12" s="28"/>
      <c r="F12" s="28"/>
      <c r="G12" s="28"/>
    </row>
    <row r="13" spans="1:9" s="190" customFormat="1" ht="33.75" customHeight="1" thickTop="1" x14ac:dyDescent="0.2">
      <c r="A13" s="28"/>
      <c r="B13" s="28"/>
      <c r="C13" s="28"/>
      <c r="D13" s="193"/>
      <c r="E13" s="28"/>
      <c r="F13" s="28"/>
      <c r="G13" s="28"/>
    </row>
    <row r="14" spans="1:9" s="190" customFormat="1" ht="33.75" customHeight="1" x14ac:dyDescent="0.2">
      <c r="A14" s="28"/>
      <c r="B14" s="28"/>
      <c r="C14" s="28"/>
      <c r="D14" s="194" t="s">
        <v>53</v>
      </c>
      <c r="E14" s="28"/>
      <c r="F14" s="28"/>
      <c r="G14" s="28"/>
    </row>
    <row r="15" spans="1:9" s="190" customFormat="1" ht="33.75" customHeight="1" thickBot="1" x14ac:dyDescent="0.25">
      <c r="A15" s="28"/>
      <c r="B15" s="28"/>
      <c r="C15" s="195" t="s">
        <v>185</v>
      </c>
      <c r="D15" s="196" t="str">
        <f>E7</f>
        <v>Sandia Prep Ct. 20</v>
      </c>
      <c r="E15" s="197" t="s">
        <v>124</v>
      </c>
      <c r="F15" s="28"/>
      <c r="G15" s="28"/>
    </row>
    <row r="16" spans="1:9" s="190" customFormat="1" ht="33.75" customHeight="1" x14ac:dyDescent="0.2">
      <c r="A16" s="28"/>
      <c r="B16" s="28"/>
      <c r="C16" s="320" t="s">
        <v>440</v>
      </c>
      <c r="D16" s="288" t="s">
        <v>69</v>
      </c>
      <c r="E16" s="319" t="s">
        <v>439</v>
      </c>
      <c r="F16" s="28"/>
      <c r="G16" s="28"/>
    </row>
    <row r="17" spans="1:7" s="190" customFormat="1" ht="33.75" customHeight="1" x14ac:dyDescent="0.2">
      <c r="A17" s="28"/>
      <c r="B17" s="28"/>
      <c r="C17" s="201"/>
      <c r="D17" s="202"/>
      <c r="E17" s="203"/>
      <c r="F17" s="28"/>
      <c r="G17" s="28"/>
    </row>
    <row r="18" spans="1:7" s="190" customFormat="1" ht="33.75" customHeight="1" thickBot="1" x14ac:dyDescent="0.25">
      <c r="A18" s="28"/>
      <c r="B18" s="28"/>
      <c r="C18" s="204" t="s">
        <v>168</v>
      </c>
      <c r="D18" s="309"/>
      <c r="E18" s="206" t="s">
        <v>128</v>
      </c>
      <c r="F18" s="28"/>
      <c r="G18" s="28"/>
    </row>
    <row r="19" spans="1:7" s="190" customFormat="1" ht="33.75" customHeight="1" thickTop="1" thickBot="1" x14ac:dyDescent="0.25">
      <c r="A19" s="28"/>
      <c r="B19" s="207" t="s">
        <v>125</v>
      </c>
      <c r="C19" s="208" t="str">
        <f>E19</f>
        <v>Sandia Prep Ct. 20</v>
      </c>
      <c r="D19" s="209" t="s">
        <v>362</v>
      </c>
      <c r="E19" s="210" t="str">
        <f>D23</f>
        <v>Sandia Prep Ct. 20</v>
      </c>
      <c r="F19" s="211" t="s">
        <v>180</v>
      </c>
      <c r="G19" s="28"/>
    </row>
    <row r="20" spans="1:7" s="190" customFormat="1" ht="33.75" customHeight="1" thickBot="1" x14ac:dyDescent="0.25">
      <c r="A20" s="28"/>
      <c r="B20" s="320" t="s">
        <v>550</v>
      </c>
      <c r="C20" s="212" t="s">
        <v>49</v>
      </c>
      <c r="D20" s="213" t="s">
        <v>384</v>
      </c>
      <c r="E20" s="214" t="s">
        <v>48</v>
      </c>
      <c r="F20" s="319" t="s">
        <v>525</v>
      </c>
      <c r="G20" s="28"/>
    </row>
    <row r="21" spans="1:7" s="190" customFormat="1" ht="33.75" customHeight="1" thickTop="1" x14ac:dyDescent="0.2">
      <c r="A21" s="28"/>
      <c r="B21" s="212"/>
      <c r="C21" s="212"/>
      <c r="D21" s="193"/>
      <c r="E21" s="203"/>
      <c r="F21" s="203"/>
      <c r="G21" s="28"/>
    </row>
    <row r="22" spans="1:7" s="190" customFormat="1" ht="33.75" customHeight="1" x14ac:dyDescent="0.2">
      <c r="A22" s="28"/>
      <c r="B22" s="212"/>
      <c r="C22" s="212"/>
      <c r="D22" s="194" t="s">
        <v>156</v>
      </c>
      <c r="E22" s="203"/>
      <c r="F22" s="203"/>
      <c r="G22" s="28"/>
    </row>
    <row r="23" spans="1:7" s="190" customFormat="1" ht="33.75" customHeight="1" thickBot="1" x14ac:dyDescent="0.25">
      <c r="A23" s="28"/>
      <c r="B23" s="201"/>
      <c r="C23" s="215" t="s">
        <v>125</v>
      </c>
      <c r="D23" s="196" t="str">
        <f>D15</f>
        <v>Sandia Prep Ct. 20</v>
      </c>
      <c r="E23" s="207" t="s">
        <v>180</v>
      </c>
      <c r="F23" s="214"/>
      <c r="G23" s="28"/>
    </row>
    <row r="24" spans="1:7" s="190" customFormat="1" ht="33.75" customHeight="1" x14ac:dyDescent="0.2">
      <c r="A24" s="28"/>
      <c r="B24" s="201"/>
      <c r="C24" s="322" t="s">
        <v>490</v>
      </c>
      <c r="D24" s="202" t="s">
        <v>46</v>
      </c>
      <c r="E24" s="322" t="s">
        <v>489</v>
      </c>
      <c r="F24" s="214"/>
      <c r="G24" s="28"/>
    </row>
    <row r="25" spans="1:7" s="190" customFormat="1" ht="33.75" customHeight="1" x14ac:dyDescent="0.2">
      <c r="A25" s="28"/>
      <c r="B25" s="201"/>
      <c r="C25" s="28"/>
      <c r="D25" s="202"/>
      <c r="E25" s="28"/>
      <c r="F25" s="214"/>
      <c r="G25" s="28"/>
    </row>
    <row r="26" spans="1:7" s="190" customFormat="1" ht="33.75" customHeight="1" thickBot="1" x14ac:dyDescent="0.25">
      <c r="A26" s="28"/>
      <c r="B26" s="201"/>
      <c r="C26" s="28"/>
      <c r="D26" s="205"/>
      <c r="E26" s="28"/>
      <c r="F26" s="203"/>
      <c r="G26" s="28"/>
    </row>
    <row r="27" spans="1:7" s="190" customFormat="1" ht="33.75" customHeight="1" thickTop="1" x14ac:dyDescent="0.2">
      <c r="A27" s="60" t="s">
        <v>578</v>
      </c>
      <c r="B27" s="216" t="s">
        <v>152</v>
      </c>
      <c r="C27" s="28"/>
      <c r="D27" s="209" t="s">
        <v>391</v>
      </c>
      <c r="E27" s="28"/>
      <c r="F27" s="206" t="s">
        <v>150</v>
      </c>
      <c r="G27" s="28" t="s">
        <v>566</v>
      </c>
    </row>
    <row r="28" spans="1:7" s="190" customFormat="1" ht="33.75" customHeight="1" thickBot="1" x14ac:dyDescent="0.25">
      <c r="A28" s="207" t="s">
        <v>125</v>
      </c>
      <c r="B28" s="208" t="str">
        <f>C37</f>
        <v>Sandia Prep Ct. 20</v>
      </c>
      <c r="C28" s="28"/>
      <c r="D28" s="28"/>
      <c r="E28" s="217"/>
      <c r="F28" s="210" t="str">
        <f>E37</f>
        <v>Sandia Prep Ct. 19</v>
      </c>
      <c r="G28" s="211" t="s">
        <v>180</v>
      </c>
    </row>
    <row r="29" spans="1:7" s="190" customFormat="1" ht="33.75" customHeight="1" x14ac:dyDescent="0.2">
      <c r="A29" s="218" t="s">
        <v>38</v>
      </c>
      <c r="B29" s="212" t="s">
        <v>120</v>
      </c>
      <c r="C29" s="28"/>
      <c r="D29" s="60"/>
      <c r="E29" s="217"/>
      <c r="F29" s="214" t="s">
        <v>51</v>
      </c>
      <c r="G29" s="218" t="s">
        <v>37</v>
      </c>
    </row>
    <row r="30" spans="1:7" s="190" customFormat="1" ht="33.75" customHeight="1" thickBot="1" x14ac:dyDescent="0.25">
      <c r="A30" s="218" t="s">
        <v>36</v>
      </c>
      <c r="B30" s="201"/>
      <c r="C30" s="219"/>
      <c r="D30" s="60" t="s">
        <v>383</v>
      </c>
      <c r="E30" s="28"/>
      <c r="F30" s="203"/>
      <c r="G30" s="218" t="s">
        <v>36</v>
      </c>
    </row>
    <row r="31" spans="1:7" s="190" customFormat="1" ht="33.75" customHeight="1" thickTop="1" x14ac:dyDescent="0.2">
      <c r="A31" s="28"/>
      <c r="B31" s="201"/>
      <c r="C31" s="60"/>
      <c r="D31" s="193"/>
      <c r="E31" s="28"/>
      <c r="F31" s="203"/>
      <c r="G31" s="28"/>
    </row>
    <row r="32" spans="1:7" s="190" customFormat="1" ht="33.75" customHeight="1" x14ac:dyDescent="0.2">
      <c r="A32" s="28"/>
      <c r="B32" s="201"/>
      <c r="C32" s="60"/>
      <c r="D32" s="194" t="s">
        <v>157</v>
      </c>
      <c r="E32" s="28"/>
      <c r="F32" s="203"/>
      <c r="G32" s="28"/>
    </row>
    <row r="33" spans="1:7" s="190" customFormat="1" ht="33.75" customHeight="1" thickBot="1" x14ac:dyDescent="0.25">
      <c r="A33" s="28"/>
      <c r="B33" s="201"/>
      <c r="C33" s="220" t="s">
        <v>181</v>
      </c>
      <c r="D33" s="196" t="str">
        <f>D23</f>
        <v>Sandia Prep Ct. 20</v>
      </c>
      <c r="E33" s="197" t="s">
        <v>182</v>
      </c>
      <c r="F33" s="203"/>
      <c r="G33" s="28"/>
    </row>
    <row r="34" spans="1:7" s="190" customFormat="1" ht="33.75" customHeight="1" x14ac:dyDescent="0.2">
      <c r="A34" s="28"/>
      <c r="B34" s="201"/>
      <c r="C34" s="320" t="s">
        <v>527</v>
      </c>
      <c r="D34" s="202" t="s">
        <v>48</v>
      </c>
      <c r="E34" s="319" t="s">
        <v>526</v>
      </c>
      <c r="F34" s="203"/>
      <c r="G34" s="28"/>
    </row>
    <row r="35" spans="1:7" s="190" customFormat="1" ht="33.75" customHeight="1" x14ac:dyDescent="0.2">
      <c r="A35" s="28"/>
      <c r="B35" s="201"/>
      <c r="C35" s="201"/>
      <c r="D35" s="202"/>
      <c r="E35" s="203"/>
      <c r="F35" s="203"/>
      <c r="G35" s="28"/>
    </row>
    <row r="36" spans="1:7" s="190" customFormat="1" ht="33.75" customHeight="1" thickBot="1" x14ac:dyDescent="0.25">
      <c r="A36" s="217"/>
      <c r="B36" s="201"/>
      <c r="C36" s="204" t="s">
        <v>169</v>
      </c>
      <c r="D36" s="221"/>
      <c r="E36" s="206" t="s">
        <v>129</v>
      </c>
      <c r="F36" s="203"/>
      <c r="G36" s="28"/>
    </row>
    <row r="37" spans="1:7" s="190" customFormat="1" ht="33.75" customHeight="1" thickTop="1" thickBot="1" x14ac:dyDescent="0.25">
      <c r="A37" s="28"/>
      <c r="B37" s="222" t="s">
        <v>183</v>
      </c>
      <c r="C37" s="208" t="str">
        <f>C19</f>
        <v>Sandia Prep Ct. 20</v>
      </c>
      <c r="D37" s="209" t="s">
        <v>392</v>
      </c>
      <c r="E37" s="210" t="str">
        <f>D41</f>
        <v>Sandia Prep Ct. 19</v>
      </c>
      <c r="F37" s="222" t="s">
        <v>132</v>
      </c>
      <c r="G37" s="28"/>
    </row>
    <row r="38" spans="1:7" s="190" customFormat="1" ht="33.75" customHeight="1" thickBot="1" x14ac:dyDescent="0.25">
      <c r="A38" s="28"/>
      <c r="B38" s="28"/>
      <c r="C38" s="212" t="s">
        <v>45</v>
      </c>
      <c r="D38" s="60" t="s">
        <v>388</v>
      </c>
      <c r="E38" s="214" t="s">
        <v>50</v>
      </c>
      <c r="F38" s="321" t="s">
        <v>551</v>
      </c>
      <c r="G38" s="28"/>
    </row>
    <row r="39" spans="1:7" s="190" customFormat="1" ht="33.75" customHeight="1" thickTop="1" x14ac:dyDescent="0.2">
      <c r="A39" s="224"/>
      <c r="B39" s="60"/>
      <c r="C39" s="201"/>
      <c r="D39" s="193"/>
      <c r="E39" s="203"/>
      <c r="F39" s="28"/>
      <c r="G39" s="28"/>
    </row>
    <row r="40" spans="1:7" s="190" customFormat="1" ht="33.75" customHeight="1" x14ac:dyDescent="0.2">
      <c r="A40" s="28"/>
      <c r="B40" s="28"/>
      <c r="C40" s="201"/>
      <c r="D40" s="194" t="s">
        <v>154</v>
      </c>
      <c r="E40" s="203"/>
      <c r="F40" s="28"/>
      <c r="G40" s="28"/>
    </row>
    <row r="41" spans="1:7" s="190" customFormat="1" ht="33.75" customHeight="1" thickBot="1" x14ac:dyDescent="0.25">
      <c r="A41" s="28"/>
      <c r="B41" s="28"/>
      <c r="C41" s="215" t="s">
        <v>183</v>
      </c>
      <c r="D41" s="196" t="str">
        <f>C7</f>
        <v>Sandia Prep Ct. 19</v>
      </c>
      <c r="E41" s="225" t="s">
        <v>132</v>
      </c>
      <c r="F41" s="28"/>
      <c r="G41" s="28"/>
    </row>
    <row r="42" spans="1:7" s="190" customFormat="1" ht="33.75" customHeight="1" x14ac:dyDescent="0.2">
      <c r="A42" s="28"/>
      <c r="B42" s="28"/>
      <c r="C42" s="322" t="s">
        <v>528</v>
      </c>
      <c r="D42" s="289" t="s">
        <v>281</v>
      </c>
      <c r="E42" s="321" t="s">
        <v>529</v>
      </c>
      <c r="F42" s="28"/>
      <c r="G42" s="28"/>
    </row>
    <row r="43" spans="1:7" s="190" customFormat="1" ht="33.75" customHeight="1" x14ac:dyDescent="0.2">
      <c r="A43" s="28"/>
      <c r="B43" s="28"/>
      <c r="C43" s="28"/>
      <c r="D43" s="202"/>
      <c r="E43" s="28"/>
      <c r="F43" s="60"/>
      <c r="G43" s="28"/>
    </row>
    <row r="44" spans="1:7" s="190" customFormat="1" ht="33.75" customHeight="1" thickBot="1" x14ac:dyDescent="0.25">
      <c r="A44" s="60"/>
      <c r="B44" s="60"/>
      <c r="C44" s="28"/>
      <c r="D44" s="308"/>
      <c r="E44" s="28"/>
      <c r="F44" s="60"/>
      <c r="G44" s="28"/>
    </row>
    <row r="45" spans="1:7" s="190" customFormat="1" ht="33.75" customHeight="1" thickTop="1" x14ac:dyDescent="0.2">
      <c r="A45" s="60"/>
      <c r="B45" s="60"/>
      <c r="C45" s="60"/>
      <c r="D45" s="209" t="s">
        <v>363</v>
      </c>
      <c r="E45" s="28"/>
      <c r="F45" s="290"/>
      <c r="G45" s="28"/>
    </row>
    <row r="46" spans="1:7" ht="33.75" customHeight="1" x14ac:dyDescent="0.15">
      <c r="A46" s="14"/>
      <c r="B46" s="14"/>
      <c r="C46" s="14"/>
      <c r="D46" s="14"/>
      <c r="E46" s="14"/>
      <c r="F46" s="21"/>
      <c r="G46" s="6"/>
    </row>
    <row r="47" spans="1:7" ht="33" customHeight="1" x14ac:dyDescent="0.15">
      <c r="A47" s="14"/>
      <c r="B47" s="14"/>
      <c r="C47" s="14"/>
      <c r="D47" s="14"/>
      <c r="E47" s="14"/>
      <c r="F47" s="6"/>
      <c r="G47" s="8"/>
    </row>
    <row r="48" spans="1:7" ht="33" customHeight="1" x14ac:dyDescent="0.15">
      <c r="A48" s="230"/>
      <c r="B48" s="231" t="s">
        <v>153</v>
      </c>
      <c r="C48" s="12"/>
      <c r="D48" s="14"/>
      <c r="E48" s="14"/>
      <c r="F48" s="232"/>
      <c r="G48" s="8"/>
    </row>
    <row r="49" spans="1:7" x14ac:dyDescent="0.15">
      <c r="A49" s="16"/>
      <c r="B49" s="16"/>
      <c r="C49" s="17"/>
      <c r="D49" s="16"/>
      <c r="E49" s="16"/>
      <c r="F49" s="16"/>
      <c r="G49" s="16"/>
    </row>
    <row r="50" spans="1:7" x14ac:dyDescent="0.15">
      <c r="A50" s="16"/>
      <c r="B50" s="16"/>
      <c r="C50" s="16"/>
      <c r="D50" s="16"/>
      <c r="E50" s="16"/>
      <c r="F50" s="16"/>
      <c r="G50" s="16"/>
    </row>
    <row r="51" spans="1:7" x14ac:dyDescent="0.15">
      <c r="A51" s="16"/>
      <c r="B51" s="16"/>
      <c r="C51" s="16"/>
      <c r="D51" s="16"/>
      <c r="E51" s="16"/>
      <c r="F51" s="14"/>
      <c r="G51" s="14"/>
    </row>
    <row r="52" spans="1:7" x14ac:dyDescent="0.15">
      <c r="A52" s="16"/>
      <c r="B52" s="16"/>
      <c r="C52" s="16"/>
      <c r="D52" s="16"/>
      <c r="E52" s="16"/>
      <c r="F52" s="14"/>
      <c r="G52" s="14"/>
    </row>
    <row r="53" spans="1:7" ht="16" x14ac:dyDescent="0.2">
      <c r="A53" s="14"/>
      <c r="B53" s="60"/>
      <c r="C53" s="60"/>
      <c r="D53" s="60"/>
      <c r="E53" s="14"/>
      <c r="F53" s="14"/>
      <c r="G53" s="14"/>
    </row>
    <row r="54" spans="1:7" x14ac:dyDescent="0.15">
      <c r="A54" s="14"/>
      <c r="B54" s="20"/>
      <c r="C54" s="14"/>
      <c r="D54" s="14"/>
      <c r="E54" s="14"/>
      <c r="F54" s="14"/>
      <c r="G54" s="14"/>
    </row>
    <row r="55" spans="1:7" x14ac:dyDescent="0.15">
      <c r="A55" s="14"/>
      <c r="B55" s="20"/>
      <c r="C55" s="14"/>
      <c r="D55" s="14"/>
      <c r="E55" s="14"/>
      <c r="F55" s="14"/>
      <c r="G55" s="14"/>
    </row>
    <row r="56" spans="1:7" x14ac:dyDescent="0.15">
      <c r="A56" s="14"/>
      <c r="B56" s="20"/>
      <c r="C56" s="14"/>
      <c r="D56" s="14"/>
      <c r="E56" s="14"/>
      <c r="F56" s="14"/>
      <c r="G56" s="14"/>
    </row>
    <row r="57" spans="1:7" x14ac:dyDescent="0.15">
      <c r="A57" s="14"/>
      <c r="B57" s="14"/>
      <c r="C57" s="14"/>
      <c r="D57" s="14"/>
      <c r="E57" s="14"/>
      <c r="F57" s="14"/>
      <c r="G57" s="14"/>
    </row>
    <row r="58" spans="1:7" x14ac:dyDescent="0.15">
      <c r="A58" s="14"/>
      <c r="B58" s="14"/>
      <c r="C58" s="14"/>
      <c r="D58" s="14"/>
      <c r="E58" s="14"/>
      <c r="F58" s="14"/>
      <c r="G58" s="14"/>
    </row>
    <row r="59" spans="1:7" ht="16" x14ac:dyDescent="0.2">
      <c r="A59" s="20"/>
      <c r="B59" s="22"/>
      <c r="C59" s="14"/>
      <c r="D59" s="14"/>
      <c r="E59" s="14"/>
      <c r="F59" s="14"/>
      <c r="G59" s="14"/>
    </row>
    <row r="60" spans="1:7" x14ac:dyDescent="0.15">
      <c r="A60" s="14"/>
      <c r="B60" s="14"/>
      <c r="C60" s="14"/>
      <c r="D60" s="14"/>
      <c r="E60" s="14"/>
      <c r="F60" s="14"/>
      <c r="G60" s="14"/>
    </row>
    <row r="61" spans="1:7" x14ac:dyDescent="0.15">
      <c r="A61" s="14"/>
      <c r="B61" s="14"/>
      <c r="C61" s="14"/>
      <c r="D61" s="14"/>
      <c r="E61" s="14"/>
      <c r="F61" s="14"/>
      <c r="G61" s="14"/>
    </row>
    <row r="62" spans="1:7" ht="16" x14ac:dyDescent="0.2">
      <c r="A62" s="60"/>
      <c r="B62" s="60"/>
      <c r="C62" s="60"/>
      <c r="D62" s="60"/>
      <c r="E62" s="14"/>
      <c r="F62" s="14"/>
      <c r="G62" s="14"/>
    </row>
    <row r="63" spans="1:7" x14ac:dyDescent="0.15">
      <c r="A63" s="14"/>
      <c r="B63" s="14"/>
      <c r="C63" s="14"/>
      <c r="D63" s="14"/>
      <c r="E63" s="14"/>
      <c r="F63" s="14"/>
      <c r="G63" s="14"/>
    </row>
    <row r="64" spans="1:7" x14ac:dyDescent="0.15">
      <c r="A64" s="14"/>
      <c r="B64" s="14"/>
      <c r="C64" s="14"/>
      <c r="D64" s="14"/>
      <c r="E64" s="14"/>
      <c r="F64" s="14"/>
      <c r="G64" s="14"/>
    </row>
    <row r="65" spans="1:7" x14ac:dyDescent="0.15">
      <c r="A65" s="14"/>
      <c r="B65" s="14"/>
      <c r="C65" s="14"/>
      <c r="D65" s="14"/>
      <c r="E65" s="14"/>
      <c r="F65" s="14"/>
      <c r="G65" s="14"/>
    </row>
    <row r="66" spans="1:7" x14ac:dyDescent="0.15">
      <c r="A66" s="14"/>
      <c r="B66" s="14"/>
      <c r="C66" s="14"/>
      <c r="D66" s="14"/>
      <c r="E66" s="14"/>
      <c r="F66" s="14"/>
      <c r="G66" s="14"/>
    </row>
    <row r="71" spans="1:7" ht="16" x14ac:dyDescent="0.2">
      <c r="B71" s="60"/>
      <c r="C71" s="60"/>
    </row>
    <row r="80" spans="1:7" ht="16" x14ac:dyDescent="0.2">
      <c r="C80" s="60"/>
    </row>
    <row r="89" spans="2:4" ht="16" x14ac:dyDescent="0.2">
      <c r="B89" s="60"/>
      <c r="C89" s="60"/>
      <c r="D89" s="60"/>
    </row>
    <row r="97" spans="1:7" ht="16" x14ac:dyDescent="0.2">
      <c r="B97" s="60"/>
      <c r="C97" s="60"/>
      <c r="D97" s="60"/>
    </row>
    <row r="100" spans="1:7" x14ac:dyDescent="0.15">
      <c r="E100" s="19"/>
      <c r="F100" s="19"/>
      <c r="G100" s="19"/>
    </row>
    <row r="101" spans="1:7" x14ac:dyDescent="0.15">
      <c r="E101" s="19"/>
      <c r="F101" s="19"/>
      <c r="G101" s="19"/>
    </row>
    <row r="102" spans="1:7" x14ac:dyDescent="0.15">
      <c r="E102" s="19"/>
      <c r="F102" s="19"/>
      <c r="G102" s="19"/>
    </row>
    <row r="103" spans="1:7" x14ac:dyDescent="0.15">
      <c r="E103" s="19"/>
      <c r="F103" s="19"/>
      <c r="G103" s="19"/>
    </row>
    <row r="104" spans="1:7" x14ac:dyDescent="0.15">
      <c r="E104" s="19"/>
      <c r="F104" s="19"/>
      <c r="G104" s="19"/>
    </row>
    <row r="105" spans="1:7" x14ac:dyDescent="0.15">
      <c r="E105" s="19"/>
      <c r="F105" s="19"/>
      <c r="G105" s="19"/>
    </row>
    <row r="106" spans="1:7" ht="16" x14ac:dyDescent="0.2">
      <c r="A106" s="60"/>
      <c r="B106" s="60"/>
      <c r="C106" s="60"/>
      <c r="D106" s="60"/>
      <c r="E106" s="60"/>
      <c r="F106" s="19"/>
      <c r="G106" s="19"/>
    </row>
    <row r="107" spans="1:7" x14ac:dyDescent="0.15">
      <c r="E107" s="19"/>
      <c r="F107" s="19"/>
      <c r="G107" s="19"/>
    </row>
    <row r="108" spans="1:7" x14ac:dyDescent="0.15">
      <c r="E108" s="19"/>
      <c r="F108" s="19"/>
      <c r="G108" s="19"/>
    </row>
    <row r="109" spans="1:7" x14ac:dyDescent="0.15">
      <c r="E109" s="19"/>
      <c r="F109" s="19"/>
      <c r="G109" s="19"/>
    </row>
    <row r="110" spans="1:7" x14ac:dyDescent="0.15">
      <c r="E110" s="19"/>
      <c r="F110" s="19"/>
      <c r="G110" s="19"/>
    </row>
    <row r="111" spans="1:7" x14ac:dyDescent="0.15">
      <c r="E111" s="19"/>
      <c r="F111" s="19"/>
      <c r="G111" s="19"/>
    </row>
    <row r="112" spans="1:7" x14ac:dyDescent="0.15">
      <c r="E112" s="19"/>
      <c r="F112" s="19"/>
      <c r="G112" s="19"/>
    </row>
    <row r="113" spans="5:7" x14ac:dyDescent="0.15">
      <c r="E113" s="19"/>
      <c r="F113" s="19"/>
      <c r="G113" s="19"/>
    </row>
    <row r="114" spans="5:7" x14ac:dyDescent="0.15">
      <c r="E114" s="19"/>
      <c r="F114" s="19"/>
      <c r="G114" s="19"/>
    </row>
    <row r="115" spans="5:7" x14ac:dyDescent="0.15">
      <c r="E115" s="19"/>
      <c r="F115" s="19"/>
      <c r="G115" s="19"/>
    </row>
    <row r="116" spans="5:7" x14ac:dyDescent="0.15">
      <c r="E116" s="19"/>
      <c r="F116" s="19"/>
      <c r="G116" s="19"/>
    </row>
    <row r="117" spans="5:7" x14ac:dyDescent="0.15">
      <c r="E117" s="19"/>
      <c r="F117" s="19"/>
      <c r="G117" s="19"/>
    </row>
    <row r="118" spans="5:7" x14ac:dyDescent="0.15">
      <c r="E118" s="19"/>
      <c r="F118" s="19"/>
      <c r="G118" s="19"/>
    </row>
    <row r="119" spans="5:7" x14ac:dyDescent="0.15">
      <c r="E119" s="19"/>
      <c r="F119" s="19"/>
      <c r="G119" s="19"/>
    </row>
    <row r="120" spans="5:7" x14ac:dyDescent="0.15">
      <c r="E120" s="19"/>
      <c r="F120" s="19"/>
      <c r="G120" s="19"/>
    </row>
    <row r="121" spans="5:7" x14ac:dyDescent="0.15">
      <c r="E121" s="19"/>
      <c r="F121" s="19"/>
      <c r="G121" s="19"/>
    </row>
    <row r="122" spans="5:7" x14ac:dyDescent="0.15">
      <c r="E122" s="19"/>
      <c r="F122" s="19"/>
      <c r="G122" s="19"/>
    </row>
    <row r="123" spans="5:7" x14ac:dyDescent="0.15">
      <c r="E123" s="19"/>
      <c r="F123" s="19"/>
      <c r="G123" s="19"/>
    </row>
    <row r="124" spans="5:7" x14ac:dyDescent="0.15">
      <c r="E124" s="19"/>
      <c r="F124" s="19"/>
      <c r="G124" s="19"/>
    </row>
    <row r="125" spans="5:7" x14ac:dyDescent="0.15">
      <c r="E125" s="19"/>
      <c r="F125" s="19"/>
      <c r="G125" s="19"/>
    </row>
    <row r="126" spans="5:7" x14ac:dyDescent="0.15">
      <c r="E126" s="19"/>
      <c r="F126" s="19"/>
      <c r="G126" s="19"/>
    </row>
    <row r="127" spans="5:7" x14ac:dyDescent="0.15">
      <c r="E127" s="19"/>
      <c r="F127" s="19"/>
      <c r="G127" s="19"/>
    </row>
    <row r="128" spans="5:7" x14ac:dyDescent="0.15">
      <c r="E128" s="19"/>
      <c r="F128" s="19"/>
      <c r="G128" s="19"/>
    </row>
    <row r="129" spans="5:7" x14ac:dyDescent="0.15">
      <c r="E129" s="19"/>
      <c r="F129" s="19"/>
      <c r="G129" s="19"/>
    </row>
    <row r="130" spans="5:7" x14ac:dyDescent="0.15">
      <c r="E130" s="19"/>
      <c r="F130" s="19"/>
      <c r="G130" s="19"/>
    </row>
    <row r="131" spans="5:7" x14ac:dyDescent="0.15">
      <c r="E131" s="19"/>
      <c r="F131" s="19"/>
      <c r="G131" s="19"/>
    </row>
    <row r="132" spans="5:7" x14ac:dyDescent="0.15">
      <c r="E132" s="19"/>
      <c r="F132" s="19"/>
      <c r="G132" s="19"/>
    </row>
    <row r="133" spans="5:7" x14ac:dyDescent="0.15">
      <c r="E133" s="19"/>
      <c r="F133" s="19"/>
      <c r="G133" s="19"/>
    </row>
    <row r="134" spans="5:7" x14ac:dyDescent="0.15">
      <c r="E134" s="19"/>
      <c r="F134" s="19"/>
      <c r="G134" s="19"/>
    </row>
    <row r="135" spans="5:7" x14ac:dyDescent="0.15">
      <c r="E135" s="19"/>
      <c r="F135" s="19"/>
      <c r="G135" s="19"/>
    </row>
    <row r="136" spans="5:7" x14ac:dyDescent="0.15">
      <c r="E136" s="19"/>
      <c r="F136" s="19"/>
      <c r="G136" s="19"/>
    </row>
    <row r="137" spans="5:7" x14ac:dyDescent="0.15">
      <c r="E137" s="19"/>
      <c r="F137" s="19"/>
      <c r="G137" s="19"/>
    </row>
    <row r="138" spans="5:7" x14ac:dyDescent="0.15">
      <c r="E138" s="19"/>
      <c r="F138" s="19"/>
      <c r="G138" s="19"/>
    </row>
    <row r="139" spans="5:7" x14ac:dyDescent="0.15">
      <c r="E139" s="19"/>
      <c r="F139" s="19"/>
      <c r="G139" s="19"/>
    </row>
    <row r="140" spans="5:7" x14ac:dyDescent="0.15">
      <c r="E140" s="19"/>
      <c r="F140" s="19"/>
      <c r="G140" s="19"/>
    </row>
    <row r="141" spans="5:7" x14ac:dyDescent="0.15">
      <c r="E141" s="19"/>
      <c r="F141" s="19"/>
      <c r="G141" s="19"/>
    </row>
    <row r="142" spans="5:7" x14ac:dyDescent="0.15">
      <c r="E142" s="19"/>
      <c r="F142" s="19"/>
      <c r="G142" s="19"/>
    </row>
    <row r="143" spans="5:7" x14ac:dyDescent="0.15">
      <c r="E143" s="19"/>
      <c r="F143" s="19"/>
      <c r="G143" s="19"/>
    </row>
    <row r="144" spans="5:7" x14ac:dyDescent="0.15">
      <c r="E144" s="19"/>
      <c r="F144" s="19"/>
      <c r="G144" s="19"/>
    </row>
    <row r="145" spans="5:7" x14ac:dyDescent="0.15">
      <c r="E145" s="19"/>
      <c r="F145" s="19"/>
      <c r="G145" s="19"/>
    </row>
    <row r="146" spans="5:7" x14ac:dyDescent="0.15">
      <c r="E146" s="19"/>
      <c r="F146" s="19"/>
      <c r="G146" s="19"/>
    </row>
    <row r="147" spans="5:7" x14ac:dyDescent="0.15">
      <c r="E147" s="19"/>
      <c r="F147" s="19"/>
      <c r="G147" s="19"/>
    </row>
  </sheetData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.22" footer="0.24"/>
  <pageSetup scale="41" fitToHeight="2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5"/>
  <sheetViews>
    <sheetView topLeftCell="A3" workbookViewId="0">
      <selection activeCell="A22" sqref="A22:A24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1" t="str">
        <f>Pools!A20</f>
        <v>AM Pool - 8:00am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Pools!A21</f>
        <v>The Fieldhouse Ct. 4</v>
      </c>
    </row>
    <row r="5" spans="1:13" s="26" customFormat="1" ht="14" x14ac:dyDescent="0.15">
      <c r="A5" s="38" t="s">
        <v>5</v>
      </c>
      <c r="B5" s="26" t="str">
        <f>Pools!A19</f>
        <v>Division 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E3VB 16 Orange</v>
      </c>
      <c r="C12" s="376"/>
      <c r="D12" s="360" t="str">
        <f>A16</f>
        <v>SF Storm 16 Thunderbolt</v>
      </c>
      <c r="E12" s="359"/>
      <c r="F12" s="360" t="str">
        <f>A19</f>
        <v>Warriors 17</v>
      </c>
      <c r="G12" s="359"/>
      <c r="H12" s="358" t="str">
        <f>A22</f>
        <v>NM Cactus 16 NTL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Pools!A23</f>
        <v>E3VB 16 Orange</v>
      </c>
      <c r="B13" s="370"/>
      <c r="C13" s="371"/>
      <c r="D13" s="40">
        <v>26</v>
      </c>
      <c r="E13" s="40">
        <v>24</v>
      </c>
      <c r="F13" s="40">
        <v>17</v>
      </c>
      <c r="G13" s="40">
        <v>25</v>
      </c>
      <c r="H13" s="40">
        <v>25</v>
      </c>
      <c r="I13" s="40">
        <v>15</v>
      </c>
      <c r="J13" s="361">
        <v>1</v>
      </c>
      <c r="K13" s="364">
        <v>1</v>
      </c>
      <c r="L13" s="365"/>
    </row>
    <row r="14" spans="1:13" s="41" customFormat="1" ht="24" customHeight="1" x14ac:dyDescent="0.2">
      <c r="A14" s="362"/>
      <c r="B14" s="372"/>
      <c r="C14" s="373"/>
      <c r="D14" s="40">
        <v>25</v>
      </c>
      <c r="E14" s="40">
        <v>14</v>
      </c>
      <c r="F14" s="40">
        <v>25</v>
      </c>
      <c r="G14" s="40">
        <v>23</v>
      </c>
      <c r="H14" s="40">
        <v>25</v>
      </c>
      <c r="I14" s="40">
        <v>9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/>
      <c r="I15" s="40"/>
      <c r="J15" s="363"/>
      <c r="K15" s="368"/>
      <c r="L15" s="369"/>
    </row>
    <row r="16" spans="1:13" s="41" customFormat="1" ht="24" customHeight="1" x14ac:dyDescent="0.2">
      <c r="A16" s="361" t="str">
        <f>Pools!A24</f>
        <v>SF Storm 16 Thunderbolt</v>
      </c>
      <c r="B16" s="42">
        <v>24</v>
      </c>
      <c r="C16" s="42">
        <v>26</v>
      </c>
      <c r="D16" s="370"/>
      <c r="E16" s="371"/>
      <c r="F16" s="40">
        <v>25</v>
      </c>
      <c r="G16" s="40">
        <v>17</v>
      </c>
      <c r="H16" s="40">
        <v>25</v>
      </c>
      <c r="I16" s="40">
        <v>13</v>
      </c>
      <c r="J16" s="361">
        <v>2</v>
      </c>
      <c r="K16" s="364">
        <v>2</v>
      </c>
      <c r="L16" s="365"/>
    </row>
    <row r="17" spans="1:13" s="41" customFormat="1" ht="24" customHeight="1" x14ac:dyDescent="0.2">
      <c r="A17" s="362"/>
      <c r="B17" s="42">
        <v>14</v>
      </c>
      <c r="C17" s="42">
        <v>25</v>
      </c>
      <c r="D17" s="372"/>
      <c r="E17" s="373"/>
      <c r="F17" s="40">
        <v>25</v>
      </c>
      <c r="G17" s="40">
        <v>22</v>
      </c>
      <c r="H17" s="40">
        <v>20</v>
      </c>
      <c r="I17" s="40">
        <v>25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>
        <v>15</v>
      </c>
      <c r="G18" s="40">
        <v>10</v>
      </c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Pools!A25</f>
        <v>Warriors 17</v>
      </c>
      <c r="B19" s="42">
        <v>25</v>
      </c>
      <c r="C19" s="42">
        <v>17</v>
      </c>
      <c r="D19" s="42">
        <v>17</v>
      </c>
      <c r="E19" s="42">
        <v>25</v>
      </c>
      <c r="F19" s="43"/>
      <c r="G19" s="43"/>
      <c r="H19" s="40">
        <v>25</v>
      </c>
      <c r="I19" s="40">
        <v>19</v>
      </c>
      <c r="J19" s="361">
        <v>3</v>
      </c>
      <c r="K19" s="364">
        <v>3</v>
      </c>
      <c r="L19" s="365"/>
    </row>
    <row r="20" spans="1:13" s="41" customFormat="1" ht="24" customHeight="1" x14ac:dyDescent="0.2">
      <c r="A20" s="362"/>
      <c r="B20" s="42">
        <v>23</v>
      </c>
      <c r="C20" s="42">
        <v>25</v>
      </c>
      <c r="D20" s="42">
        <v>22</v>
      </c>
      <c r="E20" s="42">
        <v>25</v>
      </c>
      <c r="F20" s="43"/>
      <c r="G20" s="43"/>
      <c r="H20" s="40">
        <v>25</v>
      </c>
      <c r="I20" s="40">
        <v>19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>
        <f>IF(G18&gt;0,G18," ")</f>
        <v>10</v>
      </c>
      <c r="E21" s="42">
        <f>IF(F18&gt;0,F18," ")</f>
        <v>15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Pools!A26</f>
        <v>NM Cactus 16 NTL</v>
      </c>
      <c r="B22" s="42">
        <v>15</v>
      </c>
      <c r="C22" s="42">
        <v>25</v>
      </c>
      <c r="D22" s="42">
        <v>13</v>
      </c>
      <c r="E22" s="42">
        <v>25</v>
      </c>
      <c r="F22" s="42">
        <v>19</v>
      </c>
      <c r="G22" s="42">
        <v>25</v>
      </c>
      <c r="H22" s="370"/>
      <c r="I22" s="371"/>
      <c r="J22" s="361">
        <v>4</v>
      </c>
      <c r="K22" s="364">
        <v>4</v>
      </c>
      <c r="L22" s="365"/>
    </row>
    <row r="23" spans="1:13" s="41" customFormat="1" ht="24" customHeight="1" x14ac:dyDescent="0.2">
      <c r="A23" s="362"/>
      <c r="B23" s="42">
        <v>9</v>
      </c>
      <c r="C23" s="42">
        <v>25</v>
      </c>
      <c r="D23" s="42">
        <v>25</v>
      </c>
      <c r="E23" s="42">
        <v>20</v>
      </c>
      <c r="F23" s="42">
        <v>19</v>
      </c>
      <c r="G23" s="42">
        <v>25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78">
        <v>5</v>
      </c>
      <c r="C28" s="379"/>
      <c r="D28" s="378">
        <v>1</v>
      </c>
      <c r="E28" s="379"/>
      <c r="F28" s="378"/>
      <c r="G28" s="379"/>
      <c r="H28" s="44"/>
      <c r="I28" s="45">
        <f>D13+D14+D15+F13+F14+F15+H13+H14+H15</f>
        <v>143</v>
      </c>
      <c r="J28" s="45">
        <f>E13+E14+E15+G13+G14+G15+I13+I14+I15</f>
        <v>110</v>
      </c>
      <c r="K28" s="45">
        <f>I28-J28</f>
        <v>33</v>
      </c>
    </row>
    <row r="29" spans="1:13" ht="24" customHeight="1" x14ac:dyDescent="0.15">
      <c r="A29" s="2" t="str">
        <f>A16</f>
        <v>SF Storm 16 Thunderbolt</v>
      </c>
      <c r="B29" s="378">
        <v>4</v>
      </c>
      <c r="C29" s="379"/>
      <c r="D29" s="378">
        <v>3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Warriors 17</v>
      </c>
      <c r="B30" s="378">
        <v>3</v>
      </c>
      <c r="C30" s="379"/>
      <c r="D30" s="378">
        <v>4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16 NTL</v>
      </c>
      <c r="B31" s="378">
        <v>1</v>
      </c>
      <c r="C31" s="379"/>
      <c r="D31" s="378">
        <v>5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E3VB 16 Orange</v>
      </c>
      <c r="C35" s="359"/>
      <c r="D35" s="360" t="str">
        <f>A30</f>
        <v>Warriors 17</v>
      </c>
      <c r="E35" s="359"/>
      <c r="F35" s="380" t="str">
        <f>A16</f>
        <v>SF Storm 16 Thunderbolt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SF Storm 16 Thunderbolt</v>
      </c>
      <c r="C36" s="359"/>
      <c r="D36" s="360" t="str">
        <f>A22</f>
        <v>NM Cactus 16 NTL</v>
      </c>
      <c r="E36" s="359"/>
      <c r="F36" s="380" t="str">
        <f>A13</f>
        <v>E3VB 16 Orange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E3VB 16 Orange</v>
      </c>
      <c r="C37" s="359"/>
      <c r="D37" s="360" t="str">
        <f>A31</f>
        <v>NM Cactus 16 NTL</v>
      </c>
      <c r="E37" s="359"/>
      <c r="F37" s="380" t="str">
        <f>A30</f>
        <v>Warriors 17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SF Storm 16 Thunderbolt</v>
      </c>
      <c r="C38" s="359"/>
      <c r="D38" s="360" t="str">
        <f>A30</f>
        <v>Warriors 17</v>
      </c>
      <c r="E38" s="359"/>
      <c r="F38" s="380" t="str">
        <f>A28</f>
        <v>E3VB 16 Orange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Warriors 17</v>
      </c>
      <c r="C39" s="359"/>
      <c r="D39" s="360" t="str">
        <f>A31</f>
        <v>NM Cactus 16 NTL</v>
      </c>
      <c r="E39" s="359"/>
      <c r="F39" s="380" t="str">
        <f>A16</f>
        <v>SF Storm 16 Thunderbolt</v>
      </c>
      <c r="G39" s="380"/>
    </row>
    <row r="40" spans="1:12" ht="18" customHeight="1" x14ac:dyDescent="0.15">
      <c r="A40" s="3" t="s">
        <v>26</v>
      </c>
      <c r="B40" s="360" t="str">
        <f>A13</f>
        <v>E3VB 16 Orange</v>
      </c>
      <c r="C40" s="359"/>
      <c r="D40" s="360" t="str">
        <f>A29</f>
        <v>SF Storm 16 Thunderbolt</v>
      </c>
      <c r="E40" s="359"/>
      <c r="F40" s="380" t="str">
        <f>A22</f>
        <v>NM Cactus 16 NTL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B40:C40"/>
    <mergeCell ref="D40:E40"/>
    <mergeCell ref="F40:G40"/>
    <mergeCell ref="A42:H42"/>
    <mergeCell ref="A43:H43"/>
    <mergeCell ref="I38:L38"/>
    <mergeCell ref="B39:C39"/>
    <mergeCell ref="D39:E39"/>
    <mergeCell ref="F39:G39"/>
    <mergeCell ref="F35:G35"/>
    <mergeCell ref="I35:L35"/>
    <mergeCell ref="B36:C36"/>
    <mergeCell ref="D36:E36"/>
    <mergeCell ref="F36:G36"/>
    <mergeCell ref="B37:C37"/>
    <mergeCell ref="B38:C38"/>
    <mergeCell ref="D38:E38"/>
    <mergeCell ref="F38:G38"/>
    <mergeCell ref="D37:E37"/>
    <mergeCell ref="F37:G37"/>
    <mergeCell ref="I37:L37"/>
    <mergeCell ref="F29:G29"/>
    <mergeCell ref="D34:E34"/>
    <mergeCell ref="F34:G34"/>
    <mergeCell ref="I34:L34"/>
    <mergeCell ref="D30:E30"/>
    <mergeCell ref="F30:G30"/>
    <mergeCell ref="F32:G32"/>
    <mergeCell ref="F31:G31"/>
    <mergeCell ref="B26:D26"/>
    <mergeCell ref="F26:H26"/>
    <mergeCell ref="I26:J26"/>
    <mergeCell ref="A19:A21"/>
    <mergeCell ref="J19:J21"/>
    <mergeCell ref="K19:L21"/>
    <mergeCell ref="A22:A24"/>
    <mergeCell ref="H22:I24"/>
    <mergeCell ref="J22:J24"/>
    <mergeCell ref="K22:L24"/>
    <mergeCell ref="F12:G12"/>
    <mergeCell ref="A1:M1"/>
    <mergeCell ref="A2:M2"/>
    <mergeCell ref="A7:H7"/>
    <mergeCell ref="A16:A18"/>
    <mergeCell ref="D16:E18"/>
    <mergeCell ref="B12:C12"/>
    <mergeCell ref="D12:E12"/>
    <mergeCell ref="A13:A15"/>
    <mergeCell ref="B13:C15"/>
    <mergeCell ref="H12:I12"/>
    <mergeCell ref="K12:L12"/>
    <mergeCell ref="J13:J15"/>
    <mergeCell ref="K13:L15"/>
    <mergeCell ref="J16:J18"/>
    <mergeCell ref="K16:L18"/>
    <mergeCell ref="B27:C27"/>
    <mergeCell ref="D27:E27"/>
    <mergeCell ref="F27:G27"/>
    <mergeCell ref="B28:C28"/>
    <mergeCell ref="D28:E28"/>
    <mergeCell ref="F28:G28"/>
    <mergeCell ref="B29:C29"/>
    <mergeCell ref="B30:C30"/>
    <mergeCell ref="B35:C35"/>
    <mergeCell ref="D35:E35"/>
    <mergeCell ref="D32:E32"/>
    <mergeCell ref="B31:C31"/>
    <mergeCell ref="D31:E31"/>
    <mergeCell ref="B32:C32"/>
    <mergeCell ref="B34:C34"/>
    <mergeCell ref="D29:E29"/>
  </mergeCells>
  <printOptions horizontalCentered="1" verticalCentered="1"/>
  <pageMargins left="0.2" right="0.23" top="0.17" bottom="0.2" header="0.17" footer="0.2"/>
  <pageSetup scale="4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5"/>
  <sheetViews>
    <sheetView topLeftCell="A2" workbookViewId="0">
      <selection activeCell="A19" sqref="A19:A2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55" t="str">
        <f>Pools!A1</f>
        <v>Chile Spike United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18" x14ac:dyDescent="0.2">
      <c r="A2" s="356" t="str">
        <f>Pools!A2</f>
        <v>1/4/20 - 1/5/20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4" x14ac:dyDescent="0.15">
      <c r="A3" s="30"/>
      <c r="B3" s="32" t="str">
        <f>Pools!B20</f>
        <v>PM Pool - 2:30pm Start</v>
      </c>
      <c r="C3" s="37"/>
      <c r="D3" s="30"/>
      <c r="E3" s="30"/>
      <c r="F3" s="30"/>
      <c r="G3" s="30"/>
    </row>
    <row r="4" spans="1:13" s="26" customFormat="1" ht="14" x14ac:dyDescent="0.15">
      <c r="A4" s="38" t="s">
        <v>4</v>
      </c>
      <c r="B4" s="26" t="str">
        <f>Pools!B21</f>
        <v>The Fieldhouse Ct. 5</v>
      </c>
    </row>
    <row r="5" spans="1:13" s="26" customFormat="1" ht="14" x14ac:dyDescent="0.15">
      <c r="A5" s="38" t="s">
        <v>5</v>
      </c>
      <c r="B5" s="26" t="str">
        <f>Pools!A19</f>
        <v>Division II</v>
      </c>
    </row>
    <row r="7" spans="1:13" s="7" customFormat="1" ht="14" x14ac:dyDescent="0.15">
      <c r="A7" s="357" t="s">
        <v>84</v>
      </c>
      <c r="B7" s="357"/>
      <c r="C7" s="357"/>
      <c r="D7" s="357"/>
      <c r="E7" s="357"/>
      <c r="F7" s="357"/>
      <c r="G7" s="357"/>
      <c r="H7" s="357"/>
      <c r="I7" s="39"/>
      <c r="J7" s="39"/>
      <c r="K7" s="39"/>
      <c r="L7" s="39"/>
      <c r="M7" s="39"/>
    </row>
    <row r="9" spans="1:13" x14ac:dyDescent="0.15">
      <c r="A9" s="11" t="s">
        <v>22</v>
      </c>
      <c r="B9" s="27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60" t="str">
        <f>A13</f>
        <v>FCVBC 16 Lindy</v>
      </c>
      <c r="C12" s="376"/>
      <c r="D12" s="360" t="str">
        <f>A16</f>
        <v>NM Premier 16N Asics</v>
      </c>
      <c r="E12" s="359"/>
      <c r="F12" s="360" t="str">
        <f>A19</f>
        <v>ABQ Premier Nakano 15N</v>
      </c>
      <c r="G12" s="359"/>
      <c r="H12" s="358" t="str">
        <f>A22</f>
        <v>DCVA/505 15N Havoc</v>
      </c>
      <c r="I12" s="359"/>
      <c r="J12" s="3" t="s">
        <v>7</v>
      </c>
      <c r="K12" s="360" t="s">
        <v>8</v>
      </c>
      <c r="L12" s="359"/>
    </row>
    <row r="13" spans="1:13" s="41" customFormat="1" ht="24" customHeight="1" x14ac:dyDescent="0.2">
      <c r="A13" s="361" t="str">
        <f>Pools!B23</f>
        <v>FCVBC 16 Lindy</v>
      </c>
      <c r="B13" s="370"/>
      <c r="C13" s="371"/>
      <c r="D13" s="40">
        <v>25</v>
      </c>
      <c r="E13" s="40">
        <v>20</v>
      </c>
      <c r="F13" s="40">
        <v>25</v>
      </c>
      <c r="G13" s="40">
        <v>17</v>
      </c>
      <c r="H13" s="40">
        <v>13</v>
      </c>
      <c r="I13" s="40">
        <v>25</v>
      </c>
      <c r="J13" s="361">
        <v>1</v>
      </c>
      <c r="K13" s="364">
        <v>3</v>
      </c>
      <c r="L13" s="365"/>
    </row>
    <row r="14" spans="1:13" s="41" customFormat="1" ht="24" customHeight="1" x14ac:dyDescent="0.2">
      <c r="A14" s="362"/>
      <c r="B14" s="372"/>
      <c r="C14" s="373"/>
      <c r="D14" s="40">
        <v>18</v>
      </c>
      <c r="E14" s="40">
        <v>25</v>
      </c>
      <c r="F14" s="40">
        <v>19</v>
      </c>
      <c r="G14" s="40">
        <v>25</v>
      </c>
      <c r="H14" s="40">
        <v>25</v>
      </c>
      <c r="I14" s="40">
        <v>23</v>
      </c>
      <c r="J14" s="362"/>
      <c r="K14" s="366"/>
      <c r="L14" s="367"/>
    </row>
    <row r="15" spans="1:13" s="41" customFormat="1" ht="24" customHeight="1" x14ac:dyDescent="0.2">
      <c r="A15" s="363"/>
      <c r="B15" s="374"/>
      <c r="C15" s="375"/>
      <c r="D15" s="40"/>
      <c r="E15" s="40"/>
      <c r="F15" s="40"/>
      <c r="G15" s="40"/>
      <c r="H15" s="40">
        <v>10</v>
      </c>
      <c r="I15" s="40">
        <v>15</v>
      </c>
      <c r="J15" s="363"/>
      <c r="K15" s="368"/>
      <c r="L15" s="369"/>
    </row>
    <row r="16" spans="1:13" s="41" customFormat="1" ht="24" customHeight="1" x14ac:dyDescent="0.2">
      <c r="A16" s="361" t="str">
        <f>Pools!B24</f>
        <v>NM Premier 16N Asics</v>
      </c>
      <c r="B16" s="42">
        <f>IF(E13&gt;0,E13," ")</f>
        <v>20</v>
      </c>
      <c r="C16" s="42">
        <f>IF(D13&gt;0,D13," ")</f>
        <v>25</v>
      </c>
      <c r="D16" s="370"/>
      <c r="E16" s="371"/>
      <c r="F16" s="40">
        <v>25</v>
      </c>
      <c r="G16" s="40">
        <v>17</v>
      </c>
      <c r="H16" s="40">
        <v>25</v>
      </c>
      <c r="I16" s="40">
        <v>14</v>
      </c>
      <c r="J16" s="361">
        <v>2</v>
      </c>
      <c r="K16" s="364">
        <v>1</v>
      </c>
      <c r="L16" s="365"/>
    </row>
    <row r="17" spans="1:13" s="41" customFormat="1" ht="24" customHeight="1" x14ac:dyDescent="0.2">
      <c r="A17" s="362"/>
      <c r="B17" s="42">
        <f>IF(E14&gt;0,E14," ")</f>
        <v>25</v>
      </c>
      <c r="C17" s="42">
        <f>IF(D14&gt;0,D14," ")</f>
        <v>18</v>
      </c>
      <c r="D17" s="372"/>
      <c r="E17" s="373"/>
      <c r="F17" s="40">
        <v>25</v>
      </c>
      <c r="G17" s="40">
        <v>8</v>
      </c>
      <c r="H17" s="40">
        <v>25</v>
      </c>
      <c r="I17" s="40">
        <v>21</v>
      </c>
      <c r="J17" s="362"/>
      <c r="K17" s="366"/>
      <c r="L17" s="367"/>
    </row>
    <row r="18" spans="1:13" s="41" customFormat="1" ht="24" customHeight="1" x14ac:dyDescent="0.2">
      <c r="A18" s="363"/>
      <c r="B18" s="42" t="str">
        <f>IF(E15&gt;0,E15," ")</f>
        <v xml:space="preserve"> </v>
      </c>
      <c r="C18" s="42" t="str">
        <f>IF(D15&gt;0,D15," ")</f>
        <v xml:space="preserve"> </v>
      </c>
      <c r="D18" s="374"/>
      <c r="E18" s="375"/>
      <c r="F18" s="40"/>
      <c r="G18" s="40"/>
      <c r="H18" s="40"/>
      <c r="I18" s="40"/>
      <c r="J18" s="363"/>
      <c r="K18" s="368"/>
      <c r="L18" s="369"/>
    </row>
    <row r="19" spans="1:13" s="41" customFormat="1" ht="24" customHeight="1" x14ac:dyDescent="0.2">
      <c r="A19" s="361" t="str">
        <f>Pools!B25</f>
        <v>ABQ Premier Nakano 15N</v>
      </c>
      <c r="B19" s="42">
        <f>IF(G13&gt;0,G13," ")</f>
        <v>17</v>
      </c>
      <c r="C19" s="42">
        <f>IF(F13&gt;0,F13," ")</f>
        <v>25</v>
      </c>
      <c r="D19" s="42">
        <f>IF(G16&gt;0,G16," ")</f>
        <v>17</v>
      </c>
      <c r="E19" s="42">
        <f>IF(F16&gt;0,F16," ")</f>
        <v>25</v>
      </c>
      <c r="F19" s="43"/>
      <c r="G19" s="43"/>
      <c r="H19" s="40">
        <v>13</v>
      </c>
      <c r="I19" s="40">
        <v>25</v>
      </c>
      <c r="J19" s="361">
        <v>3</v>
      </c>
      <c r="K19" s="364">
        <v>4</v>
      </c>
      <c r="L19" s="365"/>
    </row>
    <row r="20" spans="1:13" s="41" customFormat="1" ht="24" customHeight="1" x14ac:dyDescent="0.2">
      <c r="A20" s="362"/>
      <c r="B20" s="42">
        <f>IF(G14&gt;0,G14," ")</f>
        <v>25</v>
      </c>
      <c r="C20" s="42">
        <f>IF(F14&gt;0,F14," ")</f>
        <v>19</v>
      </c>
      <c r="D20" s="42">
        <f>IF(G17&gt;0,G17," ")</f>
        <v>8</v>
      </c>
      <c r="E20" s="42">
        <f>IF(F17&gt;0,F17," ")</f>
        <v>25</v>
      </c>
      <c r="F20" s="43"/>
      <c r="G20" s="43"/>
      <c r="H20" s="40">
        <v>18</v>
      </c>
      <c r="I20" s="40">
        <v>25</v>
      </c>
      <c r="J20" s="362"/>
      <c r="K20" s="366"/>
      <c r="L20" s="367"/>
    </row>
    <row r="21" spans="1:13" s="41" customFormat="1" ht="24" customHeight="1" x14ac:dyDescent="0.2">
      <c r="A21" s="363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63"/>
      <c r="K21" s="368"/>
      <c r="L21" s="369"/>
    </row>
    <row r="22" spans="1:13" s="41" customFormat="1" ht="24" customHeight="1" x14ac:dyDescent="0.2">
      <c r="A22" s="361" t="str">
        <f>Pools!B26</f>
        <v>DCVA/505 15N Havoc</v>
      </c>
      <c r="B22" s="42">
        <f>IF(I13&gt;0,I13," ")</f>
        <v>25</v>
      </c>
      <c r="C22" s="42">
        <f>IF(H13&gt;0,H13," ")</f>
        <v>13</v>
      </c>
      <c r="D22" s="42">
        <f>IF(I16&gt;0,I16," ")</f>
        <v>14</v>
      </c>
      <c r="E22" s="42">
        <f>IF(H16&gt;0,H16," ")</f>
        <v>25</v>
      </c>
      <c r="F22" s="42">
        <f>IF(I19&gt;0,I19," ")</f>
        <v>25</v>
      </c>
      <c r="G22" s="42">
        <f>IF(H19&gt;0,H19," ")</f>
        <v>13</v>
      </c>
      <c r="H22" s="370"/>
      <c r="I22" s="371"/>
      <c r="J22" s="361">
        <v>4</v>
      </c>
      <c r="K22" s="364">
        <v>2</v>
      </c>
      <c r="L22" s="365"/>
    </row>
    <row r="23" spans="1:13" s="41" customFormat="1" ht="24" customHeight="1" x14ac:dyDescent="0.2">
      <c r="A23" s="362"/>
      <c r="B23" s="42">
        <f>IF(I14&gt;0,I14," ")</f>
        <v>23</v>
      </c>
      <c r="C23" s="42">
        <f>IF(H14&gt;0,H14," ")</f>
        <v>25</v>
      </c>
      <c r="D23" s="42">
        <f>IF(I17&gt;0,I17," ")</f>
        <v>21</v>
      </c>
      <c r="E23" s="42">
        <f>IF(H17&gt;0,H17," ")</f>
        <v>25</v>
      </c>
      <c r="F23" s="42">
        <f>IF(I20&gt;0,I20," ")</f>
        <v>25</v>
      </c>
      <c r="G23" s="42">
        <f>IF(H20&gt;0,H20," ")</f>
        <v>18</v>
      </c>
      <c r="H23" s="372"/>
      <c r="I23" s="373"/>
      <c r="J23" s="362"/>
      <c r="K23" s="366"/>
      <c r="L23" s="367"/>
    </row>
    <row r="24" spans="1:13" s="41" customFormat="1" ht="24" customHeight="1" x14ac:dyDescent="0.2">
      <c r="A24" s="363"/>
      <c r="B24" s="42">
        <f>IF(I15&gt;0,I15," ")</f>
        <v>15</v>
      </c>
      <c r="C24" s="42">
        <f>IF(H15&gt;0,H15," ")</f>
        <v>10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74"/>
      <c r="I24" s="375"/>
      <c r="J24" s="363"/>
      <c r="K24" s="368"/>
      <c r="L24" s="369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77" t="s">
        <v>9</v>
      </c>
      <c r="C26" s="377"/>
      <c r="D26" s="377"/>
      <c r="E26" s="36"/>
      <c r="F26" s="377" t="s">
        <v>10</v>
      </c>
      <c r="G26" s="377"/>
      <c r="H26" s="377"/>
      <c r="I26" s="377" t="s">
        <v>11</v>
      </c>
      <c r="J26" s="377"/>
    </row>
    <row r="27" spans="1:13" x14ac:dyDescent="0.15">
      <c r="A27" s="1"/>
      <c r="B27" s="360" t="s">
        <v>12</v>
      </c>
      <c r="C27" s="376"/>
      <c r="D27" s="376" t="s">
        <v>13</v>
      </c>
      <c r="E27" s="376"/>
      <c r="F27" s="376" t="s">
        <v>12</v>
      </c>
      <c r="G27" s="376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FCVBC 16 Lindy</v>
      </c>
      <c r="B28" s="378">
        <v>3</v>
      </c>
      <c r="C28" s="379"/>
      <c r="D28" s="378">
        <v>4</v>
      </c>
      <c r="E28" s="379"/>
      <c r="F28" s="378"/>
      <c r="G28" s="379"/>
      <c r="H28" s="44"/>
      <c r="I28" s="45">
        <f>D13+D14+D15+F13+F14+F15+H13+H14+H15</f>
        <v>135</v>
      </c>
      <c r="J28" s="45">
        <f>E13+E14+E15+G13+G14+G15+I13+I14+I15</f>
        <v>150</v>
      </c>
      <c r="K28" s="45">
        <f>I28-J28</f>
        <v>-15</v>
      </c>
    </row>
    <row r="29" spans="1:13" ht="24" customHeight="1" x14ac:dyDescent="0.15">
      <c r="A29" s="2" t="str">
        <f>A16</f>
        <v>NM Premier 16N Asics</v>
      </c>
      <c r="B29" s="378">
        <v>5</v>
      </c>
      <c r="C29" s="379"/>
      <c r="D29" s="378">
        <v>1</v>
      </c>
      <c r="E29" s="379"/>
      <c r="F29" s="378"/>
      <c r="G29" s="379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ABQ Premier Nakano 15N</v>
      </c>
      <c r="B30" s="378">
        <v>1</v>
      </c>
      <c r="C30" s="379"/>
      <c r="D30" s="378">
        <v>5</v>
      </c>
      <c r="E30" s="379"/>
      <c r="F30" s="378"/>
      <c r="G30" s="379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DCVA/505 15N Havoc</v>
      </c>
      <c r="B31" s="378">
        <v>4</v>
      </c>
      <c r="C31" s="379"/>
      <c r="D31" s="378">
        <v>3</v>
      </c>
      <c r="E31" s="379"/>
      <c r="F31" s="378"/>
      <c r="G31" s="379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2">
        <f>SUM(B28:C31)</f>
        <v>13</v>
      </c>
      <c r="C32" s="382"/>
      <c r="D32" s="382">
        <f>SUM(D28:E31)</f>
        <v>13</v>
      </c>
      <c r="E32" s="382"/>
      <c r="F32" s="382">
        <f>SUM(F28:G31)</f>
        <v>0</v>
      </c>
      <c r="G32" s="382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60" t="s">
        <v>17</v>
      </c>
      <c r="C34" s="359"/>
      <c r="D34" s="360" t="s">
        <v>17</v>
      </c>
      <c r="E34" s="359"/>
      <c r="F34" s="380" t="s">
        <v>18</v>
      </c>
      <c r="G34" s="380"/>
      <c r="I34" s="381" t="s">
        <v>85</v>
      </c>
      <c r="J34" s="381"/>
      <c r="K34" s="381"/>
      <c r="L34" s="381"/>
    </row>
    <row r="35" spans="1:12" ht="18" customHeight="1" x14ac:dyDescent="0.15">
      <c r="A35" s="3" t="s">
        <v>19</v>
      </c>
      <c r="B35" s="360" t="str">
        <f>A28</f>
        <v>FCVBC 16 Lindy</v>
      </c>
      <c r="C35" s="359"/>
      <c r="D35" s="360" t="str">
        <f>A30</f>
        <v>ABQ Premier Nakano 15N</v>
      </c>
      <c r="E35" s="359"/>
      <c r="F35" s="380" t="str">
        <f>A16</f>
        <v>NM Premier 16N Asics</v>
      </c>
      <c r="G35" s="380"/>
      <c r="I35" s="381" t="s">
        <v>112</v>
      </c>
      <c r="J35" s="381"/>
      <c r="K35" s="381"/>
      <c r="L35" s="381"/>
    </row>
    <row r="36" spans="1:12" ht="18" customHeight="1" x14ac:dyDescent="0.15">
      <c r="A36" s="3" t="s">
        <v>20</v>
      </c>
      <c r="B36" s="360" t="str">
        <f>A16</f>
        <v>NM Premier 16N Asics</v>
      </c>
      <c r="C36" s="359"/>
      <c r="D36" s="360" t="str">
        <f>A22</f>
        <v>DCVA/505 15N Havoc</v>
      </c>
      <c r="E36" s="359"/>
      <c r="F36" s="380" t="str">
        <f>A13</f>
        <v>FCVBC 16 Lindy</v>
      </c>
      <c r="G36" s="380"/>
      <c r="I36" s="18"/>
      <c r="J36" s="18"/>
      <c r="K36" s="18"/>
      <c r="L36" s="18"/>
    </row>
    <row r="37" spans="1:12" ht="18" customHeight="1" x14ac:dyDescent="0.15">
      <c r="A37" s="3" t="s">
        <v>21</v>
      </c>
      <c r="B37" s="360" t="str">
        <f>A28</f>
        <v>FCVBC 16 Lindy</v>
      </c>
      <c r="C37" s="359"/>
      <c r="D37" s="360" t="str">
        <f>A31</f>
        <v>DCVA/505 15N Havoc</v>
      </c>
      <c r="E37" s="359"/>
      <c r="F37" s="380" t="str">
        <f>A30</f>
        <v>ABQ Premier Nakano 15N</v>
      </c>
      <c r="G37" s="380"/>
      <c r="I37" s="381" t="s">
        <v>86</v>
      </c>
      <c r="J37" s="381"/>
      <c r="K37" s="381"/>
      <c r="L37" s="381"/>
    </row>
    <row r="38" spans="1:12" ht="18" customHeight="1" x14ac:dyDescent="0.15">
      <c r="A38" s="3" t="s">
        <v>24</v>
      </c>
      <c r="B38" s="360" t="str">
        <f>A29</f>
        <v>NM Premier 16N Asics</v>
      </c>
      <c r="C38" s="359"/>
      <c r="D38" s="360" t="str">
        <f>A30</f>
        <v>ABQ Premier Nakano 15N</v>
      </c>
      <c r="E38" s="359"/>
      <c r="F38" s="380" t="str">
        <f>A28</f>
        <v>FCVBC 16 Lindy</v>
      </c>
      <c r="G38" s="380"/>
      <c r="I38" s="381" t="s">
        <v>113</v>
      </c>
      <c r="J38" s="381"/>
      <c r="K38" s="381"/>
      <c r="L38" s="381"/>
    </row>
    <row r="39" spans="1:12" ht="18" customHeight="1" x14ac:dyDescent="0.15">
      <c r="A39" s="3" t="s">
        <v>25</v>
      </c>
      <c r="B39" s="360" t="str">
        <f>A30</f>
        <v>ABQ Premier Nakano 15N</v>
      </c>
      <c r="C39" s="359"/>
      <c r="D39" s="360" t="str">
        <f>A31</f>
        <v>DCVA/505 15N Havoc</v>
      </c>
      <c r="E39" s="359"/>
      <c r="F39" s="380" t="str">
        <f>A16</f>
        <v>NM Premier 16N Asics</v>
      </c>
      <c r="G39" s="380"/>
    </row>
    <row r="40" spans="1:12" ht="18" customHeight="1" x14ac:dyDescent="0.15">
      <c r="A40" s="3" t="s">
        <v>26</v>
      </c>
      <c r="B40" s="360" t="str">
        <f>A13</f>
        <v>FCVBC 16 Lindy</v>
      </c>
      <c r="C40" s="359"/>
      <c r="D40" s="360" t="str">
        <f>A29</f>
        <v>NM Premier 16N Asics</v>
      </c>
      <c r="E40" s="359"/>
      <c r="F40" s="380" t="str">
        <f>A22</f>
        <v>DCVA/505 15N Havoc</v>
      </c>
      <c r="G40" s="380"/>
    </row>
    <row r="41" spans="1:12" ht="18" customHeight="1" x14ac:dyDescent="0.15">
      <c r="H41" s="8"/>
      <c r="I41" s="8"/>
    </row>
    <row r="42" spans="1:12" ht="18" customHeight="1" x14ac:dyDescent="0.15">
      <c r="A42" s="383"/>
      <c r="B42" s="383"/>
      <c r="C42" s="383"/>
      <c r="D42" s="383"/>
      <c r="E42" s="383"/>
      <c r="F42" s="383"/>
      <c r="G42" s="383"/>
      <c r="H42" s="383"/>
      <c r="I42" s="12"/>
    </row>
    <row r="43" spans="1:12" ht="18" customHeight="1" x14ac:dyDescent="0.2">
      <c r="A43" s="384" t="s">
        <v>127</v>
      </c>
      <c r="B43" s="384"/>
      <c r="C43" s="384"/>
      <c r="D43" s="384"/>
      <c r="E43" s="384"/>
      <c r="F43" s="384"/>
      <c r="G43" s="384"/>
      <c r="H43" s="384"/>
      <c r="I43" s="28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B12:C12"/>
    <mergeCell ref="D12:E12"/>
    <mergeCell ref="H12:I12"/>
    <mergeCell ref="K12:L12"/>
    <mergeCell ref="A7:H7"/>
    <mergeCell ref="F12:G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44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Pools</vt:lpstr>
      <vt:lpstr>Div I Pool A</vt:lpstr>
      <vt:lpstr>Div I Pool B</vt:lpstr>
      <vt:lpstr>Div I Pool C</vt:lpstr>
      <vt:lpstr>Div I Pool D</vt:lpstr>
      <vt:lpstr>Div I Gold &amp; Silver Bracket</vt:lpstr>
      <vt:lpstr>Div I Bronze Bracket</vt:lpstr>
      <vt:lpstr>Div II Pool A</vt:lpstr>
      <vt:lpstr>Div II Pool B</vt:lpstr>
      <vt:lpstr>Div II Pool C</vt:lpstr>
      <vt:lpstr>Div II Pool D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Pool E</vt:lpstr>
      <vt:lpstr>Div III Gold &amp; Silver Brkt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Pool H</vt:lpstr>
      <vt:lpstr>Div IV Pool I</vt:lpstr>
      <vt:lpstr>Div IV Gold &amp; Silver Brkt</vt:lpstr>
      <vt:lpstr>Div IV Bronze Bracket</vt:lpstr>
      <vt:lpstr>Div V Pool A</vt:lpstr>
      <vt:lpstr>Div V Pool B</vt:lpstr>
      <vt:lpstr>Div V Pool C</vt:lpstr>
      <vt:lpstr>Div V Pool D</vt:lpstr>
      <vt:lpstr>Div V Gold &amp; Silver Bracket</vt:lpstr>
      <vt:lpstr>Div V Bronze Bracket</vt:lpstr>
      <vt:lpstr>Div VI Pool A</vt:lpstr>
      <vt:lpstr>Div VI Gold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Math man Szuch</cp:lastModifiedBy>
  <cp:lastPrinted>2020-01-05T19:15:23Z</cp:lastPrinted>
  <dcterms:created xsi:type="dcterms:W3CDTF">2004-01-20T05:01:07Z</dcterms:created>
  <dcterms:modified xsi:type="dcterms:W3CDTF">2020-01-08T04:52:03Z</dcterms:modified>
</cp:coreProperties>
</file>